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D22C23D0-430D-4564-A993-17CDC7F4AEDA}" xr6:coauthVersionLast="47" xr6:coauthVersionMax="47" xr10:uidLastSave="{00000000-0000-0000-0000-000000000000}"/>
  <bookViews>
    <workbookView xWindow="28690" yWindow="-110" windowWidth="29020" windowHeight="16420" tabRatio="860" activeTab="4" xr2:uid="{00000000-000D-0000-FFFF-FFFF00000000}"/>
  </bookViews>
  <sheets>
    <sheet name="LO_alokacja_kontraktacja" sheetId="3" r:id="rId1"/>
    <sheet name="LO_PD" sheetId="1" r:id="rId2"/>
    <sheet name="LO_projekty COVID" sheetId="5" r:id="rId3"/>
    <sheet name="LO_ewaluacja" sheetId="6" r:id="rId4"/>
    <sheet name="LO_wskaźniki" sheetId="9" r:id="rId5"/>
    <sheet name="listy" sheetId="10" state="hidden" r:id="rId6"/>
  </sheets>
  <externalReferences>
    <externalReference r:id="rId7"/>
    <externalReference r:id="rId8"/>
    <externalReference r:id="rId9"/>
  </externalReferences>
  <definedNames>
    <definedName name="_xlnm._FilterDatabase" localSheetId="1" hidden="1">LO_PD!$A$5:$L$52</definedName>
    <definedName name="_xlnm.Print_Area" localSheetId="0">LO_alokacja_kontraktacja!$A$1:$J$12</definedName>
    <definedName name="_xlnm.Print_Area" localSheetId="3">LO_ewaluacja!$A$1:$D$1</definedName>
    <definedName name="_xlnm.Print_Area" localSheetId="1">LO_PD!$A$1:$L$13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5" l="1"/>
  <c r="D11" i="9" l="1"/>
  <c r="D10" i="9"/>
  <c r="N17" i="3" l="1"/>
  <c r="I16" i="3"/>
  <c r="N16" i="3" s="1"/>
  <c r="I15" i="3"/>
  <c r="N15" i="3" s="1"/>
  <c r="I14" i="3"/>
  <c r="N14" i="3" s="1"/>
  <c r="K11" i="3"/>
  <c r="I11" i="3" s="1"/>
  <c r="N11" i="3" s="1"/>
  <c r="D20" i="9" l="1"/>
  <c r="D19" i="9"/>
  <c r="D18" i="9"/>
  <c r="D17" i="9"/>
  <c r="D14" i="9"/>
  <c r="D13" i="9"/>
  <c r="D12" i="9"/>
  <c r="D9" i="9"/>
  <c r="D8" i="9"/>
  <c r="G52" i="1" l="1"/>
  <c r="F52" i="1"/>
  <c r="P20" i="3" l="1"/>
  <c r="Q20" i="3"/>
  <c r="O20" i="3"/>
  <c r="H18" i="3"/>
  <c r="G18" i="3"/>
  <c r="U8" i="5"/>
  <c r="G19" i="3" l="1"/>
  <c r="G20" i="3" s="1"/>
  <c r="Q8" i="5" l="1"/>
  <c r="P8" i="5"/>
  <c r="N8" i="5"/>
</calcChain>
</file>

<file path=xl/sharedStrings.xml><?xml version="1.0" encoding="utf-8"?>
<sst xmlns="http://schemas.openxmlformats.org/spreadsheetml/2006/main" count="945" uniqueCount="418">
  <si>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</si>
  <si>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</si>
  <si>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</si>
  <si>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</si>
  <si>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</si>
  <si>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</si>
  <si>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</si>
  <si>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</si>
  <si>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</si>
  <si>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</si>
  <si>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Nr priorytetu inwestycyjnego</t>
  </si>
  <si>
    <t>Kategoria interwencji</t>
  </si>
  <si>
    <t>Działanie - nazwa</t>
  </si>
  <si>
    <t>Działanie - kod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</si>
  <si>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</si>
  <si>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</si>
  <si>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</si>
  <si>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</si>
  <si>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</si>
  <si>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</si>
  <si>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</si>
  <si>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</si>
  <si>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</si>
  <si>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</si>
  <si>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</si>
  <si>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</si>
  <si>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</si>
  <si>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</si>
  <si>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</si>
  <si>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</si>
  <si>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</si>
  <si>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</si>
  <si>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</si>
  <si>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</si>
  <si>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</si>
  <si>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</si>
  <si>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</si>
  <si>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</si>
  <si>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</si>
  <si>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</si>
  <si>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</si>
  <si>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</si>
  <si>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</si>
  <si>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</si>
  <si>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Zakres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</si>
  <si>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</si>
  <si>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</si>
  <si>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</si>
  <si>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</si>
  <si>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TAK</t>
  </si>
  <si>
    <t>TAK/NIE/NIE DOTYCZY</t>
  </si>
  <si>
    <t>NIE DOTYCZY</t>
  </si>
  <si>
    <t>Kolumna1</t>
  </si>
  <si>
    <t>Jeżeli tak proszę o krótką informację o wynikach ewaluacji (5 zdań)</t>
  </si>
  <si>
    <t>Poziom wykonania wskaźnika [%]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</si>
  <si>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</si>
  <si>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</si>
  <si>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</si>
  <si>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</si>
  <si>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</si>
  <si>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</si>
  <si>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</si>
  <si>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</si>
  <si>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</si>
  <si>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</si>
  <si>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</si>
  <si>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</si>
  <si>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</si>
  <si>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</si>
  <si>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</si>
  <si>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</si>
  <si>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</si>
  <si>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</si>
  <si>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</si>
  <si>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Zakres/nazwa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</si>
  <si>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Arial"/>
        <family val="2"/>
        <charset val="238"/>
      </rPr>
      <t>budżet jst [euro]</t>
    </r>
  </si>
  <si>
    <t>Nazwa Programu: Regionalny Program Operacyjny Województwa Łódzkiego na lata 2014-2020</t>
  </si>
  <si>
    <t>RPLD.07.01.00</t>
  </si>
  <si>
    <t>Technologie informacyjno-komunikacyjne</t>
  </si>
  <si>
    <t>RPLD.07.02.00</t>
  </si>
  <si>
    <t>Infrastruktura ochrony zdrowia</t>
  </si>
  <si>
    <t>*** RPLD.07.02.00 - Brak poddziałania ***</t>
  </si>
  <si>
    <t>053/101</t>
  </si>
  <si>
    <t>9a</t>
  </si>
  <si>
    <t>RPLD.09.02.00</t>
  </si>
  <si>
    <t>Usługi na rzecz osób zagrożonych ubóstwem lub wykluczeniem społecznym</t>
  </si>
  <si>
    <t>RPLD.09.02.01</t>
  </si>
  <si>
    <t>Usługi społeczne i zdrowotne</t>
  </si>
  <si>
    <t>RPLD.09.02.02</t>
  </si>
  <si>
    <t>Usługi społeczne i zdrowotne - ZIT</t>
  </si>
  <si>
    <t>9iv</t>
  </si>
  <si>
    <t>RPLD.10.03.00</t>
  </si>
  <si>
    <t>Ochrona, utrzymanie i przywrócenie zdrowia</t>
  </si>
  <si>
    <t>RPLD.10.03.01</t>
  </si>
  <si>
    <t>Programy z uwzględnieniem rehabilitacji leczniczej ułatwiające powroty do pracy oraz umożliwiające wydłużenie aktywności zawodowej</t>
  </si>
  <si>
    <t>8vi</t>
  </si>
  <si>
    <t>RPLD.10.03.02</t>
  </si>
  <si>
    <t>Programy profilaktyczne dotyczące chorób będących istotnym problemem zdrowotnym regionu</t>
  </si>
  <si>
    <t xml:space="preserve">8vi </t>
  </si>
  <si>
    <t>RPLD.10.03.03</t>
  </si>
  <si>
    <t>Działania uzupełniające populacyjne programy profilaktyczne w kierunku wczesnego wykrywania nowotworu jelita grubego, piersi i szyjki macicy</t>
  </si>
  <si>
    <t>RPLD.07.01.02</t>
  </si>
  <si>
    <t xml:space="preserve">081 </t>
  </si>
  <si>
    <t>2c</t>
  </si>
  <si>
    <t>RPLD.07.01.01</t>
  </si>
  <si>
    <t>Technologie informacyjno-komunikacyjne - ZIT</t>
  </si>
  <si>
    <t xml:space="preserve">081 
</t>
  </si>
  <si>
    <t>053</t>
  </si>
  <si>
    <t>13i</t>
  </si>
  <si>
    <t>PI 8vi</t>
  </si>
  <si>
    <t>RPO WLO.10.K.1</t>
  </si>
  <si>
    <t>K</t>
  </si>
  <si>
    <t>Narzędzie 5</t>
  </si>
  <si>
    <t>Planowany konkurs będzie dotyczyć tylko projektów w zakresie nowotworu jelita grubego.</t>
  </si>
  <si>
    <t xml:space="preserve">I kwartał 2016 </t>
  </si>
  <si>
    <t>8/2016</t>
  </si>
  <si>
    <t>IV posiedzenie KS</t>
  </si>
  <si>
    <t>RPO WLO.10.K.2</t>
  </si>
  <si>
    <t>Planowany konkurs będzie dotyczyć tylko projektów w zakresie nowotworu piersi i nowotworu szyjki macicy</t>
  </si>
  <si>
    <t xml:space="preserve">II kwartał 2016 </t>
  </si>
  <si>
    <t>RPO WLO.10.K.3</t>
  </si>
  <si>
    <t>Narzędzie 3</t>
  </si>
  <si>
    <t>Program rehabilitacyjno-edukacyjny dla pacjentów kardiologicznych</t>
  </si>
  <si>
    <t>III kwartał 2016</t>
  </si>
  <si>
    <t>RPO WLO.10.K.4</t>
  </si>
  <si>
    <t>Narzędzie 2</t>
  </si>
  <si>
    <t>Program wczesnego wykrywania przewlekłej choroby nerek</t>
  </si>
  <si>
    <t>PI 9iv</t>
  </si>
  <si>
    <t>RPOWLO.9.K.1</t>
  </si>
  <si>
    <t>Narzędzie 18</t>
  </si>
  <si>
    <t>Działania z zakresu deinstytucjonalizacj opieki medycznej nad osobami niesamodzielnymi realizoane w ramach RPO WŁ</t>
  </si>
  <si>
    <t>III kw. 2016 (sierpień)</t>
  </si>
  <si>
    <t>36/2016</t>
  </si>
  <si>
    <t>VII posiedzenie KS</t>
  </si>
  <si>
    <t>RPOWLO.9.K.2</t>
  </si>
  <si>
    <t>Działania z zakresu deinstytucjonalizacj opieki medycznej nad osobami niesamodzielnymi realizoane w ramach RPO WŁ na obszarze ZIT</t>
  </si>
  <si>
    <t>III kw. 2016 (wrzesień)</t>
  </si>
  <si>
    <t>PI 9a</t>
  </si>
  <si>
    <t>RPOWLO.7.K.1</t>
  </si>
  <si>
    <t>Narzędzie 13_x000D_, Narzędzie 14_x000D_, Narzędzie 16_x000D_, Narzędzie 17</t>
  </si>
  <si>
    <t>Konkurs dotyczący lecznictwa szpitalnego.</t>
  </si>
  <si>
    <t>IV kw. 2016</t>
  </si>
  <si>
    <t>64/2016</t>
  </si>
  <si>
    <t>X posiedzenie KS</t>
  </si>
  <si>
    <t>RPOWLO.7.K.2</t>
  </si>
  <si>
    <t>Narzędzie 14</t>
  </si>
  <si>
    <t>Konkurs dla POZ i AOS w zakresie rozwoju opieki koordynowanej</t>
  </si>
  <si>
    <t>PI 2c</t>
  </si>
  <si>
    <t>RPO WLO.7.K.3</t>
  </si>
  <si>
    <t>Narzędzie 26_x000D_, Narzędzie 27</t>
  </si>
  <si>
    <t>Technologie informacyjno-komunikacyjne, w tym rozwój e-zdrowia</t>
  </si>
  <si>
    <t>I kwartał 2017</t>
  </si>
  <si>
    <t>81/2016</t>
  </si>
  <si>
    <t>XI posiedzenie KS</t>
  </si>
  <si>
    <t>RPO WLO.10.K.5</t>
  </si>
  <si>
    <t>Rozwój profilaktyki nowotworowej w kierunku wykrywania raka jelita grubego, szyjki macicy i raka piersi</t>
  </si>
  <si>
    <t>RPO WLO.10.K.6</t>
  </si>
  <si>
    <t>Wdrożenie programów rehabilitacji medycznej ułatwiających powroty do pracy</t>
  </si>
  <si>
    <t>III kwartał 2017</t>
  </si>
  <si>
    <t>RPO WLO.10.K.7</t>
  </si>
  <si>
    <t>Wdrożenie projektów profilaktycznych dotyczących chorób będących istotnym problemem zdrowotnym regionu</t>
  </si>
  <si>
    <t>RPO WLO.10.K.8</t>
  </si>
  <si>
    <t>IV kwartał 2017</t>
  </si>
  <si>
    <t>RPO WLO.9.K.3</t>
  </si>
  <si>
    <t xml:space="preserve"> Działania z zakresu deinstytucjonalizacji opieki medycznej nad osobami niesamodzielnymi realizowane w ramach RPO WŁ na lata 2014-2020</t>
  </si>
  <si>
    <t>RPO WLO.9.K.4</t>
  </si>
  <si>
    <t>Działania z zakresu deinstytucjonalizacji opieki medycznej nad osobami niesamodzielnymi realizowane w ramach RPO WŁ na lata 2014-2020 na obszarze ZIT</t>
  </si>
  <si>
    <t>RPO WLO.9.K.5</t>
  </si>
  <si>
    <t>Narzędzie 19</t>
  </si>
  <si>
    <t>Program badań przesiewowych słuchu oraz mowy dla uczniów pierwszych klas szkół podstawowych z terenu województwa łódzkiego na lata 2018 – 2020</t>
  </si>
  <si>
    <t xml:space="preserve">ogłoszono 2 konkursy </t>
  </si>
  <si>
    <t>RPO WLO.7.K.4</t>
  </si>
  <si>
    <t>Narzędzie 13_x000D_, Narzędzie 17</t>
  </si>
  <si>
    <t>Konkurs  w zakresie geriatrii, opieki paliatywnej i hospicyjnej oraz świadczeń pielęgnacyjnych i opiekuńczych w ramach opieki długoterminowej oraz zaburzeń psychicznych.</t>
  </si>
  <si>
    <t>IV kw. 2017</t>
  </si>
  <si>
    <t>63/2017/O</t>
  </si>
  <si>
    <t>tryb obiegowy</t>
  </si>
  <si>
    <t>RPO WLO.7.K.5</t>
  </si>
  <si>
    <t>Narzędzie 13_x000D_, Narzędzie 14</t>
  </si>
  <si>
    <t>Konkurs z zakresu podstawowej opieki zdrowotnej i ambulatoryjnej opieki specjalistycznej</t>
  </si>
  <si>
    <t>RPO WLO.10.K.9</t>
  </si>
  <si>
    <t>Rozwój profilaktyki nowotworowej w kierunku wykrywania raka jelita grubego</t>
  </si>
  <si>
    <t>I kw. 2018 r.</t>
  </si>
  <si>
    <t>71/2017/XV</t>
  </si>
  <si>
    <t>XV posiedzenie KS</t>
  </si>
  <si>
    <t>RPO WLO.9.K.6</t>
  </si>
  <si>
    <t>Konkurs Nr RPLD.09.02.02-IP.01-10-001/18 Działania z zakresu deinstytucjonalizacji opieki medycznej nad osobami niesamodzielnymi realizowane w ramach RPO WŁ na lata 2014-2020 na obszarze ZIT</t>
  </si>
  <si>
    <t>RPO WLO.9.K.7</t>
  </si>
  <si>
    <t xml:space="preserve">Konkurs Nr RPLD.09.02.01-IP.01-10-003/18 Działania z zakresu deinstytucjonalizacji opieki medycznej nad osobami niesamodzielnymi realizowane w ramach RPO WŁ na lata 2014-2020 </t>
  </si>
  <si>
    <t>II kw. 2018 r.</t>
  </si>
  <si>
    <t>RPO WLO.9.K.8</t>
  </si>
  <si>
    <t xml:space="preserve">Konkurs Nr RPLD.09.02.01-IP.01-10-002/18 Działania z zakresu deinstytucjonalizacji opieki medycznej nad osobami niesamodzielnymi realizowane w ramach RPO WŁ na lata 2014-2020 </t>
  </si>
  <si>
    <t>konkurs łączący usługi społeczne i zdrowotne (w kolumnie F podano tylko kwoty na usługi zdrowotne)</t>
  </si>
  <si>
    <t>RPO WLO.9.K.9</t>
  </si>
  <si>
    <t xml:space="preserve">Konkurs Nr RPLD.09.02.01-IP.01-10-005/18 Działania z zakresu deinstytucjonalizacji opieki medycznej nad osobami niesamodzielnymi realizowane w ramach RPO WŁ na lata 2014-2020 </t>
  </si>
  <si>
    <t>III kw. 2018 r.</t>
  </si>
  <si>
    <t>RPO WLO.10.K.10</t>
  </si>
  <si>
    <t>Rozwój profilaktyki nowotworowej w kierunku wykrywania raka szyjki macicy i raka piersi</t>
  </si>
  <si>
    <t>32/2018/XVII</t>
  </si>
  <si>
    <t>XVII posiedzenie KS</t>
  </si>
  <si>
    <t>IV kwartał 2018</t>
  </si>
  <si>
    <t>RPO WLO.10.K.11</t>
  </si>
  <si>
    <t xml:space="preserve">Program edukacyjno-rehabilitacyjny w zaburzeniach nerwicowych, związanych ze stresem i pod postacią somatyczną dla mieszkańców województwa łódzkiego </t>
  </si>
  <si>
    <t>49/2018/XVIII</t>
  </si>
  <si>
    <t>XVIII posiedzenie KS</t>
  </si>
  <si>
    <t>RPO WLO.9.K.10</t>
  </si>
  <si>
    <t>Konkurs Nr RPLD.09.02.01-IP.01-10-001/19 Działania z zakresu deinstytucjonalizacji opieki medycznej nad osobami niesamodzielnymi realizowane w ramach RPO WŁ na lata 2014-2020 - Centra Usług Środowiskowych</t>
  </si>
  <si>
    <t>I kwartał 2019</t>
  </si>
  <si>
    <t>63/2018/XIX</t>
  </si>
  <si>
    <t>XIX posiedzenie KS</t>
  </si>
  <si>
    <t>konkurs łączący usługi społeczne i zdrowotne na usługi zdrowotne przeznaczono kwotę UE 4 330 700 PLN</t>
  </si>
  <si>
    <t>RPO WLO.9.K.11</t>
  </si>
  <si>
    <t>Konkurs Nr RPLD.09.02.01-IP.01-10-002/19 Działania z zakresu deinstytucjonalizacji opieki medycznej nad osobami niesamodzielnymi realizowane w ramach RPO WŁ na lata 2014-2020 - usługi zdrowotne</t>
  </si>
  <si>
    <t>III kwartał 2019</t>
  </si>
  <si>
    <t>RPO WLO.10.K.12</t>
  </si>
  <si>
    <t xml:space="preserve">Program rehabilitacyjny dla pacjentów onkologicznych z terenu województwa łódzkiego. </t>
  </si>
  <si>
    <t>2/2019/O</t>
  </si>
  <si>
    <t>RPO WLO.10.K.13</t>
  </si>
  <si>
    <t>Rozwój profilaktyki nowotworowej w kierunku wykrywania raka jelita grubego.</t>
  </si>
  <si>
    <t>IV kwartał 2019</t>
  </si>
  <si>
    <t>RPO WLO.7.K.6</t>
  </si>
  <si>
    <t>Narzędzie 26, Narzędzie 27</t>
  </si>
  <si>
    <t>Technologie informacyjno-komunikacyjne.  Rozwój e-zdrowia</t>
  </si>
  <si>
    <t>RPO WLO.10.K.14</t>
  </si>
  <si>
    <t xml:space="preserve">Regionalny program zdrowotny dotyczący przeciwdziałania nadwadze i otyłości w województwie łódzkim wśród osób w wieku aktywności zawodowej na lata 2019-2023 - pilotaż "odWAŻYMY ŁÓDZKIE" </t>
  </si>
  <si>
    <t>34/2019/O</t>
  </si>
  <si>
    <t>RPO WLO.10.K.15</t>
  </si>
  <si>
    <t>Program dla mieszkańców województwa łódzkiego dotyczący profilaktyki w zakresie miażdżycy tętnic i chorób serca poprzez edukację osób z podwyższonymi czynnikami ryzyka sercowo-naczyniowego na lata 2019-2023 (ŁORDIAN)</t>
  </si>
  <si>
    <t>37/2019/O</t>
  </si>
  <si>
    <t>RPO WLO.10.K.16</t>
  </si>
  <si>
    <t xml:space="preserve">Rozwój profilaktyki nowotworowej w kierunku wykrywania raka jelita grubego. </t>
  </si>
  <si>
    <t>I kwartał 2020</t>
  </si>
  <si>
    <t>1/2020/O</t>
  </si>
  <si>
    <t>RPO WLO.10.K.17</t>
  </si>
  <si>
    <t>II kwartał 2020</t>
  </si>
  <si>
    <t xml:space="preserve">Decyzją Zarządu Województwa Łódzkiego konkurs nie został ogłoszony ze względu na konieczność przesunięcia środków na Poddziałanie X.3.1 i realizację programu rehabilitacji leczniczej w zakresie chorób grzbietu i kręgosłupa (konkurs nr RPO WLO.10.K.19 przyjęty Uchwałą Komitetu Sterującego nr 5/2021/O). </t>
  </si>
  <si>
    <t>RPO WLO.9.K.12</t>
  </si>
  <si>
    <t xml:space="preserve"> Działania z zakresu deinstytucjonalizacji opieki medycznej nad osobami niesamodzielnymi realizowane w ramach RPO WŁ na lata 2014-2020 - usługi zdrowotnena na obszarze ZIT</t>
  </si>
  <si>
    <t>IV kwartał 2020</t>
  </si>
  <si>
    <t>9/2020/XXIV</t>
  </si>
  <si>
    <t>XXIV posiedzenie KS</t>
  </si>
  <si>
    <t>RPO WLO.10.K.18</t>
  </si>
  <si>
    <t>Regionalny program zdrowotny dotyczący profilaktyki nowotworów skóry ze szczególnym uwzględnieniem czerniaka złośliwego dla mieszkańców województwa łódzkiego</t>
  </si>
  <si>
    <t>25/2020/O</t>
  </si>
  <si>
    <t>RPO WLO.10.K.19</t>
  </si>
  <si>
    <t xml:space="preserve">Program rehabilitacji leczniczej dla mieszkańców województwa łódzkiego w zakresie chorób grzbietu i kręgosłupa, do których predysponuje lub nasila objawy siedzący charakter pracy. </t>
  </si>
  <si>
    <t>II kwartał 2021</t>
  </si>
  <si>
    <t>5/2021/O</t>
  </si>
  <si>
    <t xml:space="preserve">W Planie Działań przewidywano alokację w wysokości 5969400 zł. Z uwagi na ogromne zapotrzebowanie na usługi rehabilitacyjne Zarząd Województwa Łódzkiego podjął decyzję o zwiększeniu alokacji do kwoty 14285714 zł (wartość z wkładem własnym). Formularz zmian został wysłany do KS dnia 15.10.2021 r. 
W Planie Działań konkurs planowany był na I kwartał, ostatecznie ogłoszony został w II kwartale. Zmiana nie wymagała zgłoszenia do KS. </t>
  </si>
  <si>
    <t>RPO WLO.10.K.20</t>
  </si>
  <si>
    <t>15/2021/O</t>
  </si>
  <si>
    <t xml:space="preserve">W Planie Działania wskazana została kwota dofinansowania UE w wysokości 1341000 zł, wkładu krajowego w wysokości 236647 zł. Konkurs został ogłoszony na nieco mniejsze kwoty, zmiana nie wymagała zgłoszenia do KS. </t>
  </si>
  <si>
    <t>RPO WLO.10.K.21</t>
  </si>
  <si>
    <t>IV kwartał 2021</t>
  </si>
  <si>
    <t>27/2021/O</t>
  </si>
  <si>
    <t>RPO WLO.10.K.22</t>
  </si>
  <si>
    <t>RPO WLO.13.P.1</t>
  </si>
  <si>
    <t>RPO WLO.13.P.2</t>
  </si>
  <si>
    <t>RPO WLO.13.P.3</t>
  </si>
  <si>
    <t>RPO WLO.10.K.23</t>
  </si>
  <si>
    <t>RPO WLO.10.K.24</t>
  </si>
  <si>
    <t>PI 13</t>
  </si>
  <si>
    <t>P</t>
  </si>
  <si>
    <t>REACT-EU</t>
  </si>
  <si>
    <t>Program rehabilitacji leczniczej dla mieszkańców województwa łódzkiego</t>
  </si>
  <si>
    <t>Rozbudowa Wojewódzkiej Poradni Hematologicznej oraz utworzenie Oddziału Intensywnej Opieki Hematologicznej w celu poprawy dostępności i jakości świadczonych usług medycznych oraz bezpieczeństwa Pacjentów</t>
  </si>
  <si>
    <t>Modernizacja i przebudowa gabinetów Ambulatoryjnej Opieki Specjalistycznej w celu poprawy dostępności i jakości świadczonych usług medycznych</t>
  </si>
  <si>
    <t>Przebudowa wraz z rozbudową i wyposażeniem pomieszczeń w pawilonie D Szpitala Chorób Płuc im. Bł. O. Rafała Chylińskiego w Łodzi dla potrzeb rehabilitacji pulmonologicznej pacjentów, w tym dla pacjentów po przebytym COVID-19</t>
  </si>
  <si>
    <t>Łódzkie</t>
  </si>
  <si>
    <t>projekt pozakonkursowy</t>
  </si>
  <si>
    <t>Nie</t>
  </si>
  <si>
    <t>Województwo Łódzkie</t>
  </si>
  <si>
    <t>Łódź</t>
  </si>
  <si>
    <t>Zapobieganie oraz zwalczanie na terenie województwa łódzkiego zakażenia wirusem SARS-CoV-2 i rozprzestrzeniania się choroby zakaźnej wywołanej tym wirusem u ludzi</t>
  </si>
  <si>
    <t xml:space="preserve">Zakup aparatury medycznej; Zakup karetek i pojazdów do wewnątrzszpitalnego transportu chorych; Zakup niezbędnych  środków trwałych, których nabycie umożliwi sprawne funkcjonowanie wspartych w ramach projektu podmiotów leczniczych (m.in. dezynfektory, komory do transportu chorych zakaźnie, łóżka szpitalne różnej kategorii); Zakup środków ochrony osobistej (m.in. zakup odpowiednich fartuchów, kombinezonów, gogli, maseczek i innych środków ochrony twarzy, ochraniaczy na buty, rękawiczek)
</t>
  </si>
  <si>
    <t>Tak</t>
  </si>
  <si>
    <t>Wojewódzki Szpital Specjalistyczny im. M. Skłodowskiej-Curie w Zgierzu</t>
  </si>
  <si>
    <t>Zgierz</t>
  </si>
  <si>
    <t>Szpital Wojewódzki im. Jana Pawła II w Bełchatowie</t>
  </si>
  <si>
    <t>Bełchatów</t>
  </si>
  <si>
    <t>Szpital Wojewódzki im. Prymasa Kardynała Stefana Wyszyńskiego w Sieradzu</t>
  </si>
  <si>
    <t>Sieradz</t>
  </si>
  <si>
    <t>Wojewódzki Zespół Zakładów Opieki Zdrowotnej - Centrum Leczenia Chorób Płuc i Rehabilitacji w Łodzi</t>
  </si>
  <si>
    <t>Wojewódzki Specjalistyczny Szpital im. dr Wł. Biegańskiego w Łodzi</t>
  </si>
  <si>
    <t>Wojewódzki Szpital Zespolony im. Stanisława Rybickiego w Skierniewicach</t>
  </si>
  <si>
    <t>Skierniewice</t>
  </si>
  <si>
    <t>Wojewódzka Stacja Ratownictwa Medycznego w Łodzi</t>
  </si>
  <si>
    <t>Tomaszowskie Centrum Zdrowia Sp. z o.o.</t>
  </si>
  <si>
    <t>Tomaszów Mazowiecki</t>
  </si>
  <si>
    <t>Kutnowski Szpital Samorządowy Sp. z o.o.</t>
  </si>
  <si>
    <t>Kutno</t>
  </si>
  <si>
    <t>Szpital Powiatowy w Radomsku</t>
  </si>
  <si>
    <t>Radomsko</t>
  </si>
  <si>
    <t>Regionalne Centrum Krwiodawstwa i Krwiolecznictwa w Łodzi</t>
  </si>
  <si>
    <t>SPZOZ Uniwersytecki Szpital Kliniczny im. WAM Uniwersytetu Medycznego w Łodzi - Centralny Szpital Weteranów</t>
  </si>
  <si>
    <t>Specjalistyczny Psychiatryczny ZOZ w Łodzi, Szpital im. J. Babińskiego</t>
  </si>
  <si>
    <t>Szpital Zakonu Bonifratrów Św. Jana Bożego w Łodzi Sp. z o.o.</t>
  </si>
  <si>
    <t>Szpitale Powiatowe Sp. z o.o. - Szpital w Łasku</t>
  </si>
  <si>
    <t>Łask</t>
  </si>
  <si>
    <t>Powiatowe Centrum Zdrowia w Brzezinach Sp. z o.o</t>
  </si>
  <si>
    <t>Brzeziny</t>
  </si>
  <si>
    <t xml:space="preserve"> Zduńskowolski Szpital Powiatowy </t>
  </si>
  <si>
    <t>Zduńska Wola</t>
  </si>
  <si>
    <t>Wojewódzkie Wielospecjalistyczne Centrum Onkologii i Traumatologii im. M. Kopernika w Łodzi</t>
  </si>
  <si>
    <t>Powiatowe Centrum Medyczne Sp. z.o.o. NZOZ Szpital Powiatowy w Wieruszowie</t>
  </si>
  <si>
    <t>Wieruszów</t>
  </si>
  <si>
    <t>Poddębickie Centrum Zdrowia sp. Z.o.o w Poddębicach</t>
  </si>
  <si>
    <t>Poddębice</t>
  </si>
  <si>
    <t>SPZOZ Szpital Powiatowy im. E. Biernackiego w Opocznie</t>
  </si>
  <si>
    <t>Opoczno</t>
  </si>
  <si>
    <t>Samodzielny Publiczny Zakład Opieki Zdrowotnej w Rawie Mazowieckiej</t>
  </si>
  <si>
    <t>Rawa Mazowiecka</t>
  </si>
  <si>
    <t>SPZOZ Centralny Szpital Kliniczny Uniwersytetu Medycznego w Łodzi</t>
  </si>
  <si>
    <t>SCANMED S.A. - Centrum Kardiologii w Kutnie</t>
  </si>
  <si>
    <t>Wojewódzki Specjalistyczny Szpital im. M. Pirogowa w Łodzi</t>
  </si>
  <si>
    <t>Samodzielny Publiczny Zespół Opieki Zdrowotnej w Pajęcznie</t>
  </si>
  <si>
    <t>Pajęczno</t>
  </si>
  <si>
    <t>Instytut Centrum Zdrowia Matki Polki w Łodzi</t>
  </si>
  <si>
    <t>SP ZOZ Uniwersytecki Szpital Kliniczny Nr 1 im. N. Barlickiego Uniwersytetu Medycznego w Łodzi</t>
  </si>
  <si>
    <t>SP ZOZ MSWiA w Łodzi</t>
  </si>
  <si>
    <t xml:space="preserve"> Zespół Opieki Zdrowotnej w Łowiczu</t>
  </si>
  <si>
    <t>Łowicz</t>
  </si>
  <si>
    <t>Miejskie Centrum Medyczne im. dr. K. Jonschera w Łodzi</t>
  </si>
  <si>
    <t>Samodzielny Publiczny Zakład Opieki Zdrowotnej w Wieluniu</t>
  </si>
  <si>
    <t>Wieluń</t>
  </si>
  <si>
    <t>Samodzielny Szpital Wojewódzki im. Mikołaja Kopernika w Piotrkowie Trybunalskim</t>
  </si>
  <si>
    <t>Piotrków Trybunalski</t>
  </si>
  <si>
    <t>Pabianickie Centrum Medyczne Sp. z o.o.</t>
  </si>
  <si>
    <t>Pabianice</t>
  </si>
  <si>
    <t>Zespół Opieki Zdrowotnej w Łęczycy</t>
  </si>
  <si>
    <t>Łęczyca</t>
  </si>
  <si>
    <t>Szpital Głowno Grupa Zdrowie Sp. z o.o.</t>
  </si>
  <si>
    <t>Głowno</t>
  </si>
  <si>
    <t xml:space="preserve">Województwo Łódzkie </t>
  </si>
  <si>
    <t>Zapobieganie oraz zwalczanie zakażenia wirusem SARS-CoV-2 rozprzestrzeniania się choroby zakaźnej wywołanej tym wirusem u ludzi na terenie województwa łódzkiego</t>
  </si>
  <si>
    <t xml:space="preserve">Wyposażenie placówek medycznych w środki ochrony (czepki, przyłbice na twarz i rękawice ochronne), zakup maseczek ich dystrybucji wśród mieszkańców woj. łódzkiego.
</t>
  </si>
  <si>
    <t xml:space="preserve">Szpital Wojewódzki im. Jana Pawła II w Bełchatowie </t>
  </si>
  <si>
    <t xml:space="preserve">Wojewódzki Szpital Specjalistyczny im. M. Skłodowskiej-Curie </t>
  </si>
  <si>
    <t xml:space="preserve">Wojewódzki Szpital Zespolony im. St. Rybickiego w Skierniewicach </t>
  </si>
  <si>
    <t xml:space="preserve">Szpital Wojewódzki im. Prymasa Kardynała Stefana Wyszyńskiego w Sieradzu </t>
  </si>
  <si>
    <t>Wojewódzki Zespół Zakładów Opieki Zdrowotnej Centrum Leczenia Chorób Płuc i Rehabilitacji w Łodzi</t>
  </si>
  <si>
    <t>projekt
pozakonkursowy</t>
  </si>
  <si>
    <t xml:space="preserve">Wojewódzki Szpital Specjalistyczny im. Marii Skłodowskiej-Curie w Zgierzu  </t>
  </si>
  <si>
    <t xml:space="preserve">Wojewódzki Specjalistyczny Szpital im. dr Wł. Biegańskiego w Łodzi </t>
  </si>
  <si>
    <t xml:space="preserve">
Wsparcie podmiotów leczniczych w zakresie działań na rzecz ochrony zdrowia mieszkańców województwa łódzkiego, w związku z epidemią choroby COVID-19</t>
  </si>
  <si>
    <t xml:space="preserve">Wypłata środków finansowych dla personelu/osób fiz. pracujących na rzecz podmiotów leczniczych sprawujących opiekę nad pacjentami z podejrzeniem lub potwierdzonym zakażeniem SARS-CoV-2
</t>
  </si>
  <si>
    <t xml:space="preserve">Wojewódzka Stacja Ratownictwa Medycznego Łodzi </t>
  </si>
  <si>
    <t>Szpital Wojewódzki im. Jana Pawła II w Bełchatowie z siedzibą w Bełchatowie</t>
  </si>
  <si>
    <t>nie</t>
  </si>
  <si>
    <t xml:space="preserve">Wojewódzki Ośrodek Medycyny Pracy - Centrum Profilaktyczno- Lecznicze 
w Łodzi
</t>
  </si>
  <si>
    <t>województwo łódzkie</t>
  </si>
  <si>
    <t>Regionalny Program Rehabilitacji dla mieszkańców województwa łódzkiego po przebytej chorobie COVID-19 „ŁÓDZKIE CENTRUM POSTCOVIDOWE”</t>
  </si>
  <si>
    <t>tak</t>
  </si>
  <si>
    <t>Liczba usług publicznych udostępnionych on-line o stopniu dojrzałości 3-  dwustronna interakcja (szt.)</t>
  </si>
  <si>
    <t>Liczba podmiotów, które udostępniły on-line informacje sektora publicznego (szt.)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</si>
  <si>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</si>
  <si>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</si>
  <si>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</si>
  <si>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Nakłady inwestycyjne na zakup aparatury medycznej (zł)</t>
  </si>
  <si>
    <t>Liczba wspartych podmiotów leczniczych (szt.)</t>
  </si>
  <si>
    <t>Liczba wspartych w programie miejsc świadczenia usług zdrowotnych, istniejących po zakończeniu projektu (szt.)</t>
  </si>
  <si>
    <t>W Planie Działań przewidywano alokację w wysokości 823529,42 zł. Z uwagi na skalę zachorowań mieszkańców województwa na raka Zarząd Województwa Łódzkiego podjął decyzję o zwiększeniu alokacji do kwoty 1176470,59 zł (wartość z wkładem własnym). Formularz zmian został wysłany do KS dnia 29.12.2021 r. Ostatnia zmiana wynika alokacji z  maila SKS z 31.08.2022</t>
  </si>
  <si>
    <t>I kwartał 2022</t>
  </si>
  <si>
    <t>2/2022/O</t>
  </si>
  <si>
    <t>II kwartał 2022</t>
  </si>
  <si>
    <t>15/2022/O</t>
  </si>
  <si>
    <t>19/2022/O</t>
  </si>
  <si>
    <t>III kwartał 2022</t>
  </si>
  <si>
    <t>27/2022/O</t>
  </si>
  <si>
    <t>RPLD.07.01.03</t>
  </si>
  <si>
    <t>Technologie informacyjno-komunikacyjne - miasto Łódź</t>
  </si>
  <si>
    <t>nie dotyczy</t>
  </si>
  <si>
    <t>Kwoty podpisanych umów zawierają również kwoty na usługi społeczne w projektach łączących usługi społeczne i zdrowotne.</t>
  </si>
  <si>
    <t>suma</t>
  </si>
  <si>
    <t>Tabela 1: Alokacja i kontraktacja w ramach  Regionalnego Programu Operacyjnego Województwa Łódzkiego na lata 2014 - 2020 przeznaczona na obszar zdrowie</t>
  </si>
  <si>
    <t>Porozumienie Łódzkie - Łódzki Związek Pracodawców Ochrony Zdrowia</t>
  </si>
  <si>
    <t>POZ i AOS świadczące opiekę medyczną na podstawie umowy z NFZ</t>
  </si>
  <si>
    <t>projekt konkursowy (nabór w  trybie nadzwyczajnym)</t>
  </si>
  <si>
    <t>województwo
 łódzkie</t>
  </si>
  <si>
    <t>Wsparcie bezpieczeństwa zdrowotnego na terenie województwa łódzkiego w związku z zagrożeniem epidemicznym/stanem epidemii z powodu COVID-19 – wyłącznie zakup środków ochrony osobistej dla POZ i AOS / Wsparcie podmiotów leczniczych w walce z wirusem SARS-CoV-2</t>
  </si>
  <si>
    <t>Zakup i dostawa środków ochrony indywidualnej  pracownikom podmiotów leczniczych POZ i AOS zlokalizowanych na terenie województwa łódzkiego</t>
  </si>
  <si>
    <t>W Planie Działań przewidywano alokację w wysokości 1 636 750 zł. Z uwagi na ogromne zapotrzebowanie na usługi rehabilitacyjne, wybranie do dofinansowania większej liczby projektów, wzrost udział mieszkańców regionu, którzy zostaną objęci świadczeniami z zakresu rehabilitacji leczniczej Zarząd Województwa Łódzkiego podjął decyzję o zwiększeniu alokacji do kwoty 6 890 424,94 zł (wartość z wkładem własnym). Formularz zmian został wysłany do KS w sierpniu 2022 r.</t>
  </si>
  <si>
    <t>Liczba podmiotów objętych wsparciem w zakresie zwalczania lub przeciwdziałania skutkom pandemii COVID-19 (CV33) (szt.)</t>
  </si>
  <si>
    <t>Wartość zakupionego sprzętu medycznego (CV2) (PLN)</t>
  </si>
  <si>
    <t>Dodatkowa przestrzeń łóżkowa stworzona dla pacjentów chorych na COVID-
19 (CV8) (szt.)</t>
  </si>
  <si>
    <t>Ludność objęta ulepszonymi usługami zdrowotnymi (CI36) (osoby)</t>
  </si>
  <si>
    <t>REACT-EU dla zdrowia</t>
  </si>
  <si>
    <t>RPLD.13.03.00</t>
  </si>
  <si>
    <t>*** RPLD.13.03.00 - Brak poddziałania ***</t>
  </si>
  <si>
    <t>W Planie Działań przewidywano alokację w wysokości 1 176 470,59 zł. Z uwagi na zwiększenie liczby projektów, a tym udziału mieszkańców regionu, którzy zostaną objęci działaniami profilaktycznymi Zarząd Województwa Łódzkiego podjął decyzję o zwiększeniu alokacji do kwoty 2 940 464,74 zł (wartość z wkładem własnym).</t>
  </si>
  <si>
    <t>W Planie Działań przewidywano alokację w wysokości 2 352 941,18  zł. Z uwagi na duże zapotrzebowanie na usługi rehabilitacyjne, wybranie większej liczby projektów, zwiększenie udziału mieszkańców województwa łódzkiego, którym zostanie udzielone wsparcie z zakresu rehabilitacji grzbietu i kręgosłupa Zarząd Województwa Łódzkiego podjął decyzję o zwiększeniu alokacji do kwoty 11 016 144,98 (wartość z wkładem własnym).</t>
  </si>
  <si>
    <t>SUMA euro</t>
  </si>
  <si>
    <t>SUMA pln</t>
  </si>
  <si>
    <t>Liczba osób zagrożonych ubóstwem lub wykluczeniem społecznym objętych usługami zdrowotnymi w programie (os.)</t>
  </si>
  <si>
    <t>III kwartał 2018, IV kwartał 2018, II kwartał 2019</t>
  </si>
  <si>
    <t>konkurs anulowany z uwagi na konieczność ponownego przeliczenia stawki jednostkowej na badanie kolonoskopowe i znieczulenie - zgodnie z pismem nr DZF-VII.75.10.11.2019.PSz; konkurs ponownie ogłoszony po przyjęciu stawki jednostkowej na badanie kolonoskopowe i znieczulenie, w konkursie została zwiększona alokacja</t>
  </si>
  <si>
    <t>kurs (wg tabeli NBP 251/A/NBP/2023 z dnia 2023-12-29)</t>
  </si>
  <si>
    <t>RPO WLO.7.K.7</t>
  </si>
  <si>
    <t>Narzędzie 13, Narzędzie 14</t>
  </si>
  <si>
    <t>Konkurs dla lecznictwa szpitalnego w zakresie anestezjologii i intensywnej terapii</t>
  </si>
  <si>
    <t>II kwartał 2023</t>
  </si>
  <si>
    <t>10/2023/O</t>
  </si>
  <si>
    <t>Wartość osiągnięta (stan na 31.12.2023 r.)</t>
  </si>
  <si>
    <t>Wartość docelowa (stan na 31.12.2023 r.)</t>
  </si>
  <si>
    <t>Czy w 2023 r. realizowali Państwo ewaluację z zakresu ochrony zdrowia (w całości lub częściowo poświęconej wsparciu ze środków UE ochrony zdrowia)?</t>
  </si>
  <si>
    <t>Wartość osiągnięta oraz docelowa wskaźnika pochodzi wyłącznie z projektów z zakresu e-zdrowia.</t>
  </si>
  <si>
    <r>
      <t xml:space="preserve">Wartość osiągnięta wskaźnika (2 szt.) pochodzi wyłącznie z projektów z zakresu e-zdrowia.Wartość docelowa (55 szt.) obejmuje szerszy zakres, ponieważ została określona dla całego  Działania VII.1. </t>
    </r>
    <r>
      <rPr>
        <i/>
        <sz val="10"/>
        <rFont val="Arial"/>
        <family val="2"/>
        <charset val="238"/>
      </rPr>
      <t>Technologie informacyjno-komunikacyjne.</t>
    </r>
    <r>
      <rPr>
        <sz val="10"/>
        <rFont val="Arial"/>
        <family val="2"/>
        <charset val="238"/>
      </rPr>
      <t xml:space="preserve">
Przedmiotowy wskaźnik nie został ujęty w</t>
    </r>
    <r>
      <rPr>
        <i/>
        <sz val="10"/>
        <rFont val="Arial"/>
        <family val="2"/>
        <charset val="238"/>
      </rPr>
      <t xml:space="preserve"> Planach Działań Instytucji Zarządzającej Regionalnym Programem Operacyjnym Województwa Łódzkiego na lata 2014-2020 w sektorze zdrowia,</t>
    </r>
    <r>
      <rPr>
        <sz val="10"/>
        <rFont val="Arial"/>
        <family val="2"/>
        <charset val="238"/>
      </rPr>
      <t xml:space="preserve"> stąd brak wyodrębnienia jego wartości docelowej dla projektów z zakresu e-zdrowia.
Znikomą reprezentatywność przedmiotowego wskaźnika w zakresie e-zdrowia potwierdza osiągnięta wartość - 2 szt.</t>
    </r>
  </si>
  <si>
    <t xml:space="preserve">Przedmiotowy wskaźnik jest wskaźnikiem rezultatu bezpośredniego, w związku z czym może zostać osiągnięty do roku po zakończeniu realizacji projektów.
Według stanu na dzień 31.12.2023 r. aż 8 z 30 projektów realizujących przedmiotowy wskaźnik wykazuje jego realizację na poziomie 0, co wynika z faktu, iż projekty te albo dopiero się zakończyły, albo są jeszcze w trakcie realizacji. Wartość szacowana wskaźnika na podstawie umów wynosi 456 606 osób, co stanowi 120% wartości docelowej.
Nie identyfikuje się ryzyka nieosiągnięcia przedmiotowego wskaźnika. 
</t>
  </si>
  <si>
    <t xml:space="preserve">Niskie wykonanie wskaźnika wynika z faktu, iż większość projektów realizujących przedmiotowy wskaźnik znajduje się w zaawansowanej fazie rozliczania, stąd brak potwierdzenia osiągnięcia zakładanych w projektach wartości docelowych wskaźnika. Wartość szacowana wskaźnika na podstawie umów wynosi 134 167 598 PLN, co stanowi 113% wartości docelowej.
</t>
  </si>
  <si>
    <t>Wskaźnik dotyczy działania REACT-EU w obszarze zdrowia.
Przyczyną braku realizacji przedmiotowego wskaźnika jest wydłużenie do dnia 31.03.2024 r. terminu realizacji projektów.</t>
  </si>
  <si>
    <t>Wskaźnik dotyczy działania REACT-EU w obszarze zdrowia.
Trwa rozliczanie projektu realizującego przedmiotowy wskaźnik. Osiągnięcie jego wartości docelowej nie jest zagrożone.</t>
  </si>
  <si>
    <t xml:space="preserve">Wskaźnik dotyczy działania REACT-EU w obszarze zdrowia.
Przedmiotowy wskaźnik jest wskaźnikiem rezultatu bezpośredniego, w związku z czym może zostać osiągnięty do roku po zakończeniu realizacji projektów. Według stanu na dzień 31.12.2023 r. wartość wskaźnika szacowana z umów wynosi 659 997 osób,co stanowi 9 850% wartości docelowej.
Nie identyfikuje się ryzyka nieosiągnięcia przedmiotowego wskaźnika. </t>
  </si>
  <si>
    <t xml:space="preserve">Projekt komplementarny z projektem równolegle wdrażanym ze środków EFRR. 
</t>
  </si>
  <si>
    <r>
      <t xml:space="preserve">W dniu 30 stycznia 2023 roku podpisany został protokół odbioru raportu końcowego dotyczącego ewaluacji pt. </t>
    </r>
    <r>
      <rPr>
        <b/>
        <sz val="9"/>
        <rFont val="Arial"/>
        <family val="2"/>
        <charset val="238"/>
      </rPr>
      <t>Wpływ inwestycji w infrastrukturę w ramach osi priorytetowej VII RPO WŁ 2014-2020 na dostępność i jakość usług społecznych</t>
    </r>
    <r>
      <rPr>
        <sz val="9"/>
        <rFont val="Arial"/>
        <family val="2"/>
        <charset val="238"/>
      </rPr>
      <t xml:space="preserve">.
W trakcie badania zidentyfikowano wysoki poziom zapotrzebowania na realizację projektów wpływających na poprawę dostępności i jakości usług społecznych oraz zdrowotnych. Realizacja projektów w ramach VII osi priorytetowej pozwoliła na zmniejszenie dysproporcji wewnątrzregionalnych w zakresie dostępu do usług, jednak nadal identyfikowane są potrzeby w tym zakresie. 
Badanie pozwoliło na potwierdzenie wysokiej użyteczności wsparcia TIK, przede wszystkim w zakresie e-zdrowia. Obecnie na terenie województwa można zauważyć wysokie zainteresowanie podmiotów leczniczych w obszarze modernizowania infrastruktury informatyczno-komunikacyjnej pozwalającej na wdrażanie nowych usług. </t>
    </r>
  </si>
  <si>
    <t>Głównym celem Projektu jest poprawa stanu funkcjonalnego w stosunku do stanu początkowego u 3855  mieszkańców województwa łódzkiego po przebytej chorobie COVID-19. Dzięki realizacji wsparcia w projekcie w sposób kompleksowy, odpowiadający potrzebom pacjentów, którzy przechorowali COVID-19, u uczestników projektu nastąpi poprawa tolerancji wysiłku fizycznego, poprawa czynności wentylacyjnej, zmniejszenie poziomu duszności, zmniejszenie poziomu przewlekłego zmęczenia. Uczestnicy zdobędą wiedzę i opanują umiejętności właściwego wykonywania ćwiczeń w domu. U osób u których stwierdzono zaburzenia w zakresie lęku i nastroju związane z przebyciem COVID-19 nastąpi poprawa stanu psychicznego.
Planowane działania będą przyczyniać się do osiągnięcia możliwie wysokiej sprawności psychofizjologicznej, zdolności do pracy oraz do brania czynnego udziału w życiu społecznym. Ralizowane w projekcie działania przewidują 3 tryby rehabilitacji: w trybie ambulatoryjnym, domowym i szpitalnym.</t>
  </si>
  <si>
    <r>
      <t>W ramach projektu zaplanowano zakup ogółem 89 sztuk respiratorów, w tym: stacjonarnych – 36  szt., stacjonarnych z kompresorem – 42 szt., transportowych – 11 szt., 
W przypadku WSRM zaplanowano zakup środków do ochrony osobistej (kombinezony ochronne, maseczki, fartuchy, rękawiczki, przyłbice); urządzeń do dezynfekcji pojazdów – 38 szt.,</t>
    </r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systemu kompresji klatki piersiowej– 9 szt., urządzeń do bezpiecznego transportu chorych zakaźnie np. ISO Ark N-36-4 – 2 szt.
• ambulansów typu B/C, przeznaczonych do transportu osób w stanie nagłego zagrożenia zdrowotnego, w tym osób chorych lub podejrzanych o chorobę zakaźną – 30 szt.
• ambulansów typu B/C, przeznaczonych do transportu osób dotkniętych otyłością olbrzymią (bariatrycznych), oraz chorych lub podejrzanych o chorobę zakaźną – 2 szt.
• ambulansów typu B/C, przeznaczonych do transportu noworodków chorych lub podejrzanych o chorobę zakaźną – 2 szt.
• urządzeń oraz niezbędnych licencji oprogramowania na potrzeby modernizacji infrastruktury sieciowej oraz mocy obliczeniowej. Projekt jest komplementarny z projektem równolegle wdrażanym ze środków EFS.
pulskoksymetry - 20 szt.
ciśnieniomierz - 30 szt.
USG mobilne - 4 szt.
pompy infuzyjne ze stacją dokującą - 20 szt.
ssaki ZRM - 20 szt.
defibrylatory - 10 szt.
Województwo Łódzkie jest właścicielem zakupionych w ramach projektu aparatury, sprzętu, wyposażenia, środków transportu oraz środków ochrony osobistej i dezynfekcyjnych. Aparatura medyczna oraz środki transportu są przekazywane poszczególnym jednostkom na podstawie umowy użyczenia, z zastrzeżeniem, że sprzęt oraz środki transportu mogą być elastycznie dysponowane pomiędzy poszczególne podmioty lecznicze województwa łódzkiego w celu ich maksymalnego wykorzystania.</t>
    </r>
  </si>
  <si>
    <r>
      <t xml:space="preserve">Szpital Wojewódzki im. Jana Pawła II w Bełchatowie, </t>
    </r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Samodzielny Publiczny Zakład Opieki Zdrowotnej
PABIAN-MED.
</t>
    </r>
  </si>
  <si>
    <t>Wskazano pierwotnie przyjętą alokację, rozstrzygnięcie konkursu nastąpiło na kwotę 451 463,30 zł (wartość wkładu UE), konkurs ponowiono jeszcze dwukrotnie, do wyliczeń uwzględniona jest tylko pierwsza kwota uzgodniona na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</si>
</sst>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z_ł_-;\-* #,##0.00\ _z_ł_-;_-* &quot;-&quot;??\ _z_ł_-;_-@_-"/>
    <numFmt numFmtId="165" formatCode="&quot; &quot;#,##0&quot;    &quot;;&quot;-&quot;#,##0&quot;    &quot;;&quot; -&quot;00&quot;    &quot;;&quot; &quot;@&quot; &quot;"/>
    <numFmt numFmtId="166" formatCode="&quot; &quot;#,##0.00&quot;    &quot;;&quot;-&quot;#,##0.00&quot;    &quot;;&quot; -&quot;00&quot;    &quot;;&quot; &quot;@&quot; &quot;"/>
    <numFmt numFmtId="167" formatCode="&quot;pozostaw puste&quot;;&quot;pozostaw puste&quot;;&quot;pozostaw puste&quot;;&quot;pozostaw puste&quot;"/>
    <numFmt numFmtId="168" formatCode=";;;"/>
    <numFmt numFmtId="169" formatCode="#,##0.00_ ;\-#,##0.00\ "/>
    <numFmt numFmtId="170" formatCode="0.0000"/>
    <numFmt numFmtId="171" formatCode="#,##0.00;[Red]#,##0.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u/>
      <sz val="9"/>
      <name val="Calibri"/>
      <family val="2"/>
      <charset val="238"/>
      <scheme val="minor"/>
    </font>
    <font>
      <strike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  <xf numFmtId="0" fontId="17" fillId="0" borderId="0"/>
    <xf numFmtId="0" fontId="18" fillId="0" borderId="0"/>
    <xf numFmtId="9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7" borderId="0" applyNumberFormat="0" applyFont="0" applyBorder="0" applyAlignment="0" applyProtection="0"/>
    <xf numFmtId="168" fontId="17" fillId="8" borderId="0" applyFont="0" applyBorder="0" applyAlignment="0" applyProtection="0"/>
    <xf numFmtId="167" fontId="17" fillId="9" borderId="0" applyFont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" fillId="5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0" xfId="1" applyNumberFormat="1" applyFont="1"/>
    <xf numFmtId="0" fontId="3" fillId="3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1" applyNumberFormat="1" applyFont="1" applyBorder="1" applyAlignment="1">
      <alignment vertical="center"/>
    </xf>
    <xf numFmtId="0" fontId="3" fillId="0" borderId="1" xfId="1" applyNumberFormat="1" applyFont="1" applyBorder="1" applyAlignment="1">
      <alignment wrapText="1"/>
    </xf>
    <xf numFmtId="4" fontId="3" fillId="3" borderId="1" xfId="0" applyNumberFormat="1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left" vertical="center" wrapText="1"/>
    </xf>
    <xf numFmtId="4" fontId="3" fillId="0" borderId="0" xfId="0" applyNumberFormat="1" applyFont="1"/>
    <xf numFmtId="4" fontId="3" fillId="5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8" applyNumberFormat="1" applyFont="1" applyFill="1" applyBorder="1" applyAlignment="1">
      <alignment horizontal="right" vertical="center" wrapText="1"/>
    </xf>
    <xf numFmtId="4" fontId="3" fillId="0" borderId="1" xfId="6" applyNumberFormat="1" applyFont="1" applyFill="1" applyBorder="1" applyAlignment="1">
      <alignment horizontal="right" vertical="center" wrapText="1"/>
    </xf>
    <xf numFmtId="4" fontId="3" fillId="3" borderId="1" xfId="6" applyNumberFormat="1" applyFont="1" applyFill="1" applyBorder="1" applyAlignment="1">
      <alignment horizontal="right" vertical="center" wrapText="1"/>
    </xf>
    <xf numFmtId="4" fontId="3" fillId="5" borderId="1" xfId="6" applyNumberFormat="1" applyFont="1" applyFill="1" applyBorder="1" applyAlignment="1">
      <alignment horizontal="right"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wrapText="1"/>
    </xf>
    <xf numFmtId="0" fontId="3" fillId="0" borderId="9" xfId="0" applyFont="1" applyBorder="1" applyAlignment="1">
      <alignment wrapText="1"/>
    </xf>
    <xf numFmtId="0" fontId="2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2" borderId="9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0" fillId="10" borderId="0" xfId="0" applyFill="1"/>
    <xf numFmtId="164" fontId="0" fillId="0" borderId="0" xfId="0" applyNumberFormat="1"/>
    <xf numFmtId="169" fontId="1" fillId="12" borderId="26" xfId="1" applyNumberFormat="1" applyFont="1" applyFill="1" applyBorder="1"/>
    <xf numFmtId="170" fontId="23" fillId="13" borderId="32" xfId="0" applyNumberFormat="1" applyFont="1" applyFill="1" applyBorder="1"/>
    <xf numFmtId="0" fontId="23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10" fontId="3" fillId="0" borderId="10" xfId="2" applyNumberFormat="1" applyFont="1" applyFill="1" applyBorder="1" applyAlignment="1">
      <alignment horizontal="left" wrapText="1"/>
    </xf>
    <xf numFmtId="4" fontId="0" fillId="0" borderId="0" xfId="0" applyNumberFormat="1"/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8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3" fontId="3" fillId="0" borderId="1" xfId="33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6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8" fillId="11" borderId="23" xfId="0" applyFont="1" applyFill="1" applyBorder="1" applyAlignment="1">
      <alignment horizontal="center" vertical="center"/>
    </xf>
    <xf numFmtId="4" fontId="8" fillId="11" borderId="24" xfId="0" applyNumberFormat="1" applyFont="1" applyFill="1" applyBorder="1" applyAlignment="1">
      <alignment vertical="center"/>
    </xf>
    <xf numFmtId="4" fontId="8" fillId="11" borderId="25" xfId="0" applyNumberFormat="1" applyFont="1" applyFill="1" applyBorder="1" applyAlignment="1">
      <alignment vertical="center"/>
    </xf>
    <xf numFmtId="0" fontId="3" fillId="0" borderId="9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20" fillId="0" borderId="9" xfId="0" applyFont="1" applyBorder="1" applyAlignment="1">
      <alignment horizontal="left" wrapText="1"/>
    </xf>
    <xf numFmtId="0" fontId="20" fillId="0" borderId="10" xfId="0" applyFont="1" applyBorder="1" applyAlignment="1">
      <alignment horizontal="left" wrapText="1"/>
    </xf>
    <xf numFmtId="14" fontId="3" fillId="3" borderId="1" xfId="0" applyNumberFormat="1" applyFont="1" applyFill="1" applyBorder="1" applyAlignment="1">
      <alignment horizontal="left"/>
    </xf>
    <xf numFmtId="0" fontId="3" fillId="3" borderId="10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14" fontId="3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 wrapText="1"/>
    </xf>
    <xf numFmtId="14" fontId="3" fillId="5" borderId="1" xfId="0" applyNumberFormat="1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165" fontId="3" fillId="3" borderId="1" xfId="1" applyNumberFormat="1" applyFont="1" applyFill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171" fontId="3" fillId="0" borderId="1" xfId="33" applyNumberFormat="1" applyFont="1" applyFill="1" applyBorder="1" applyAlignment="1">
      <alignment horizontal="right"/>
    </xf>
    <xf numFmtId="171" fontId="3" fillId="0" borderId="1" xfId="0" applyNumberFormat="1" applyFont="1" applyBorder="1" applyAlignment="1">
      <alignment horizontal="right" wrapText="1"/>
    </xf>
    <xf numFmtId="0" fontId="3" fillId="6" borderId="1" xfId="0" applyFont="1" applyFill="1" applyBorder="1" applyAlignment="1">
      <alignment horizontal="left" wrapText="1"/>
    </xf>
    <xf numFmtId="169" fontId="2" fillId="11" borderId="23" xfId="1" applyNumberFormat="1" applyFont="1" applyFill="1" applyBorder="1" applyAlignment="1">
      <alignment horizontal="right"/>
    </xf>
    <xf numFmtId="9" fontId="25" fillId="0" borderId="10" xfId="0" applyNumberFormat="1" applyFont="1" applyBorder="1" applyAlignment="1">
      <alignment horizontal="left" wrapText="1"/>
    </xf>
    <xf numFmtId="9" fontId="25" fillId="0" borderId="10" xfId="0" applyNumberFormat="1" applyFont="1" applyBorder="1" applyAlignment="1">
      <alignment horizontal="left"/>
    </xf>
    <xf numFmtId="0" fontId="24" fillId="0" borderId="3" xfId="0" applyFont="1" applyBorder="1" applyAlignment="1">
      <alignment horizontal="center" vertical="center"/>
    </xf>
    <xf numFmtId="9" fontId="24" fillId="0" borderId="1" xfId="0" applyNumberFormat="1" applyFont="1" applyBorder="1" applyAlignment="1">
      <alignment horizontal="center" vertical="center"/>
    </xf>
    <xf numFmtId="9" fontId="20" fillId="0" borderId="10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3" fontId="20" fillId="0" borderId="20" xfId="0" applyNumberFormat="1" applyFont="1" applyBorder="1" applyAlignment="1">
      <alignment horizontal="center" vertical="center" wrapText="1"/>
    </xf>
    <xf numFmtId="9" fontId="20" fillId="0" borderId="20" xfId="0" applyNumberFormat="1" applyFont="1" applyBorder="1" applyAlignment="1">
      <alignment horizontal="center" vertical="center"/>
    </xf>
    <xf numFmtId="0" fontId="20" fillId="0" borderId="21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0" fontId="11" fillId="0" borderId="1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" fontId="3" fillId="0" borderId="1" xfId="0" applyNumberFormat="1" applyFont="1" applyBorder="1"/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 wrapText="1"/>
    </xf>
    <xf numFmtId="49" fontId="3" fillId="0" borderId="20" xfId="0" applyNumberFormat="1" applyFont="1" applyBorder="1" applyAlignment="1">
      <alignment horizontal="left" wrapText="1"/>
    </xf>
    <xf numFmtId="4" fontId="3" fillId="0" borderId="20" xfId="0" applyNumberFormat="1" applyFont="1" applyBorder="1"/>
    <xf numFmtId="2" fontId="3" fillId="0" borderId="20" xfId="0" applyNumberFormat="1" applyFont="1" applyBorder="1"/>
    <xf numFmtId="0" fontId="3" fillId="0" borderId="21" xfId="0" applyFont="1" applyBorder="1" applyAlignment="1">
      <alignment horizontal="left"/>
    </xf>
    <xf numFmtId="0" fontId="3" fillId="0" borderId="1" xfId="1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0" fontId="3" fillId="0" borderId="19" xfId="0" applyFont="1" applyBorder="1" applyAlignment="1">
      <alignment wrapText="1"/>
    </xf>
    <xf numFmtId="0" fontId="3" fillId="0" borderId="20" xfId="1" applyNumberFormat="1" applyFont="1" applyFill="1" applyBorder="1" applyAlignment="1">
      <alignment wrapText="1"/>
    </xf>
    <xf numFmtId="0" fontId="3" fillId="0" borderId="20" xfId="0" applyFont="1" applyBorder="1" applyAlignment="1">
      <alignment wrapText="1"/>
    </xf>
    <xf numFmtId="4" fontId="2" fillId="0" borderId="20" xfId="1" applyNumberFormat="1" applyFont="1" applyFill="1" applyBorder="1" applyAlignment="1">
      <alignment horizontal="right" wrapText="1"/>
    </xf>
    <xf numFmtId="3" fontId="24" fillId="0" borderId="3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171" fontId="3" fillId="0" borderId="1" xfId="1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 wrapText="1"/>
    </xf>
    <xf numFmtId="171" fontId="9" fillId="11" borderId="1" xfId="0" applyNumberFormat="1" applyFont="1" applyFill="1" applyBorder="1" applyAlignment="1">
      <alignment horizontal="right"/>
    </xf>
    <xf numFmtId="3" fontId="9" fillId="11" borderId="1" xfId="0" applyNumberFormat="1" applyFont="1" applyFill="1" applyBorder="1" applyAlignment="1">
      <alignment horizontal="right"/>
    </xf>
    <xf numFmtId="0" fontId="3" fillId="14" borderId="1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center" vertical="top" wrapText="1"/>
    </xf>
    <xf numFmtId="0" fontId="9" fillId="12" borderId="27" xfId="0" applyFont="1" applyFill="1" applyBorder="1" applyAlignment="1">
      <alignment horizontal="center" vertical="center"/>
    </xf>
    <xf numFmtId="0" fontId="9" fillId="12" borderId="28" xfId="0" applyFont="1" applyFill="1" applyBorder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169" fontId="2" fillId="12" borderId="27" xfId="1" applyNumberFormat="1" applyFont="1" applyFill="1" applyBorder="1" applyAlignment="1">
      <alignment horizontal="right"/>
    </xf>
    <xf numFmtId="169" fontId="2" fillId="12" borderId="29" xfId="1" applyNumberFormat="1" applyFont="1" applyFill="1" applyBorder="1" applyAlignment="1">
      <alignment horizontal="right"/>
    </xf>
    <xf numFmtId="0" fontId="23" fillId="13" borderId="27" xfId="0" applyFont="1" applyFill="1" applyBorder="1" applyAlignment="1">
      <alignment horizontal="center"/>
    </xf>
    <xf numFmtId="0" fontId="23" fillId="13" borderId="28" xfId="0" applyFont="1" applyFill="1" applyBorder="1" applyAlignment="1">
      <alignment horizontal="center"/>
    </xf>
    <xf numFmtId="0" fontId="23" fillId="13" borderId="29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16" xfId="0" applyFont="1" applyFill="1" applyBorder="1" applyAlignment="1">
      <alignment horizontal="center" vertical="top" wrapText="1"/>
    </xf>
    <xf numFmtId="0" fontId="9" fillId="11" borderId="30" xfId="0" applyFont="1" applyFill="1" applyBorder="1" applyAlignment="1">
      <alignment horizontal="center" vertical="center"/>
    </xf>
    <xf numFmtId="0" fontId="9" fillId="11" borderId="3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top" wrapText="1"/>
    </xf>
    <xf numFmtId="169" fontId="2" fillId="11" borderId="27" xfId="1" applyNumberFormat="1" applyFont="1" applyFill="1" applyBorder="1" applyAlignment="1">
      <alignment horizontal="right"/>
    </xf>
    <xf numFmtId="169" fontId="2" fillId="11" borderId="29" xfId="1" applyNumberFormat="1" applyFont="1" applyFill="1" applyBorder="1" applyAlignment="1">
      <alignment horizontal="right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/>
    </xf>
    <xf numFmtId="171" fontId="3" fillId="0" borderId="14" xfId="0" applyNumberFormat="1" applyFont="1" applyBorder="1" applyAlignment="1">
      <alignment horizontal="right" wrapText="1"/>
    </xf>
    <xf numFmtId="171" fontId="3" fillId="0" borderId="15" xfId="0" applyNumberFormat="1" applyFont="1" applyBorder="1" applyAlignment="1">
      <alignment horizontal="right" wrapText="1"/>
    </xf>
    <xf numFmtId="171" fontId="3" fillId="0" borderId="3" xfId="0" applyNumberFormat="1" applyFont="1" applyBorder="1" applyAlignment="1">
      <alignment horizontal="right" wrapText="1"/>
    </xf>
    <xf numFmtId="171" fontId="3" fillId="0" borderId="14" xfId="0" applyNumberFormat="1" applyFont="1" applyBorder="1" applyAlignment="1">
      <alignment horizontal="right" vertical="center"/>
    </xf>
    <xf numFmtId="171" fontId="3" fillId="0" borderId="15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wrapText="1"/>
    </xf>
    <xf numFmtId="0" fontId="3" fillId="3" borderId="15" xfId="0" applyFont="1" applyFill="1" applyBorder="1" applyAlignment="1">
      <alignment horizontal="left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171" fontId="3" fillId="0" borderId="1" xfId="0" applyNumberFormat="1" applyFont="1" applyBorder="1" applyAlignment="1">
      <alignment horizontal="right"/>
    </xf>
    <xf numFmtId="171" fontId="3" fillId="0" borderId="14" xfId="0" applyNumberFormat="1" applyFont="1" applyBorder="1" applyAlignment="1">
      <alignment horizontal="right"/>
    </xf>
    <xf numFmtId="171" fontId="3" fillId="0" borderId="15" xfId="0" applyNumberFormat="1" applyFont="1" applyBorder="1" applyAlignment="1">
      <alignment horizontal="right"/>
    </xf>
    <xf numFmtId="171" fontId="3" fillId="0" borderId="3" xfId="0" applyNumberFormat="1" applyFont="1" applyBorder="1" applyAlignment="1">
      <alignment horizontal="right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</cellXfs>
  <cellStyles count="40">
    <cellStyle name="cf1" xfId="25" xr:uid="{00000000-0005-0000-0000-000000000000}"/>
    <cellStyle name="cf2" xfId="26" xr:uid="{00000000-0005-0000-0000-000001000000}"/>
    <cellStyle name="cf3" xfId="27" xr:uid="{00000000-0005-0000-0000-000002000000}"/>
    <cellStyle name="Dziesiętny" xfId="1" builtinId="3"/>
    <cellStyle name="Dziesiętny 2" xfId="3" xr:uid="{00000000-0005-0000-0000-000004000000}"/>
    <cellStyle name="Dziesiętny 2 2" xfId="8" xr:uid="{00000000-0005-0000-0000-000005000000}"/>
    <cellStyle name="Dziesiętny 2 2 2" xfId="12" xr:uid="{00000000-0005-0000-0000-000006000000}"/>
    <cellStyle name="Dziesiętny 2 2 3" xfId="30" xr:uid="{00000000-0005-0000-0000-000007000000}"/>
    <cellStyle name="Dziesiętny 2 3" xfId="11" xr:uid="{00000000-0005-0000-0000-000008000000}"/>
    <cellStyle name="Dziesiętny 2 3 2" xfId="29" xr:uid="{00000000-0005-0000-0000-000009000000}"/>
    <cellStyle name="Dziesiętny 2 4" xfId="5" xr:uid="{00000000-0005-0000-0000-00000A000000}"/>
    <cellStyle name="Dziesiętny 2 5" xfId="4" xr:uid="{00000000-0005-0000-0000-00000B000000}"/>
    <cellStyle name="Dziesiętny 2 5 2" xfId="24" xr:uid="{00000000-0005-0000-0000-00000C000000}"/>
    <cellStyle name="Dziesiętny 2 6" xfId="34" xr:uid="{00000000-0005-0000-0000-00000D000000}"/>
    <cellStyle name="Dziesiętny 2 7" xfId="37" xr:uid="{00000000-0005-0000-0000-00000E000000}"/>
    <cellStyle name="Dziesiętny 3" xfId="6" xr:uid="{00000000-0005-0000-0000-00000F000000}"/>
    <cellStyle name="Dziesiętny 3 2" xfId="9" xr:uid="{00000000-0005-0000-0000-000010000000}"/>
    <cellStyle name="Dziesiętny 3 2 2" xfId="14" xr:uid="{00000000-0005-0000-0000-000011000000}"/>
    <cellStyle name="Dziesiętny 3 3" xfId="13" xr:uid="{00000000-0005-0000-0000-000012000000}"/>
    <cellStyle name="Dziesiętny 3 4" xfId="33" xr:uid="{00000000-0005-0000-0000-000013000000}"/>
    <cellStyle name="Dziesiętny 3 5" xfId="22" xr:uid="{00000000-0005-0000-0000-000014000000}"/>
    <cellStyle name="Dziesiętny 4" xfId="7" xr:uid="{00000000-0005-0000-0000-000015000000}"/>
    <cellStyle name="Dziesiętny 4 2" xfId="15" xr:uid="{00000000-0005-0000-0000-000016000000}"/>
    <cellStyle name="Dziesiętny 5" xfId="10" xr:uid="{00000000-0005-0000-0000-000017000000}"/>
    <cellStyle name="Dziesiętny 5 2" xfId="16" xr:uid="{00000000-0005-0000-0000-000018000000}"/>
    <cellStyle name="Dziesiętny 5 2 2" xfId="36" xr:uid="{00000000-0005-0000-0000-000019000000}"/>
    <cellStyle name="Dziesiętny 5 2 3" xfId="39" xr:uid="{00000000-0005-0000-0000-00001A000000}"/>
    <cellStyle name="Dziesiętny 5 3" xfId="28" xr:uid="{00000000-0005-0000-0000-00001B000000}"/>
    <cellStyle name="Dziesiętny 5 4" xfId="35" xr:uid="{00000000-0005-0000-0000-00001C000000}"/>
    <cellStyle name="Dziesiętny 5 5" xfId="38" xr:uid="{00000000-0005-0000-0000-00001D000000}"/>
    <cellStyle name="Dziesiętny 6" xfId="23" xr:uid="{00000000-0005-0000-0000-00001E000000}"/>
    <cellStyle name="Dziesiętny 7" xfId="32" xr:uid="{00000000-0005-0000-0000-00001F000000}"/>
    <cellStyle name="Dziesiętny 8" xfId="18" xr:uid="{00000000-0005-0000-0000-000020000000}"/>
    <cellStyle name="Excel Built-in Normal" xfId="31" xr:uid="{00000000-0005-0000-0000-000021000000}"/>
    <cellStyle name="Normalny" xfId="0" builtinId="0"/>
    <cellStyle name="Normalny 2" xfId="17" xr:uid="{00000000-0005-0000-0000-000023000000}"/>
    <cellStyle name="Normalny 2 2" xfId="19" xr:uid="{00000000-0005-0000-0000-000024000000}"/>
    <cellStyle name="Normalny 3" xfId="20" xr:uid="{00000000-0005-0000-0000-000025000000}"/>
    <cellStyle name="Procentowy" xfId="2" builtinId="5"/>
    <cellStyle name="Procentowy 2" xfId="21" xr:uid="{00000000-0005-0000-0000-000027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.wlodarczyk\AppData\Local\Microsoft\Windows\INetCache\Content.Outlook\Q8P08J2R\Kopia%205.%20&#321;&#243;dzk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_alokacja_kontraktacja"/>
      <sheetName val="LO_PD"/>
      <sheetName val="LO_projekty COVID"/>
      <sheetName val="LO_ewaluacja"/>
      <sheetName val="LO_wskaźniki"/>
      <sheetName val="LO_Projekty"/>
      <sheetName val="list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A6" totalsRowShown="0">
  <autoFilter ref="A2:A6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zoomScale="85" zoomScaleNormal="85" zoomScaleSheetLayoutView="90" workbookViewId="0">
      <selection sqref="A1:XFD1"/>
    </sheetView>
  </sheetViews>
  <sheetFormatPr defaultRowHeight="14.5" x14ac:dyDescent="0.35"/>
  <cols>
    <col min="1" max="1" width="16.453125" customWidth="1"/>
    <col min="2" max="2" width="30.26953125" customWidth="1"/>
    <col min="3" max="3" width="16.81640625" customWidth="1"/>
    <col min="4" max="4" width="32.54296875" customWidth="1"/>
    <col min="5" max="5" width="9.453125" customWidth="1"/>
    <col min="6" max="6" width="8.7265625" customWidth="1"/>
    <col min="7" max="7" width="19.7265625" customWidth="1"/>
    <col min="8" max="8" width="18.54296875" customWidth="1"/>
    <col min="9" max="9" width="17.1796875" customWidth="1"/>
    <col min="10" max="10" width="18.54296875" customWidth="1"/>
    <col min="11" max="11" width="17.26953125" customWidth="1"/>
    <col min="12" max="12" width="16.453125" customWidth="1"/>
    <col min="13" max="13" width="15.54296875" customWidth="1"/>
    <col min="14" max="14" width="22.81640625" bestFit="1" customWidth="1"/>
    <col min="15" max="15" width="16.81640625" customWidth="1"/>
    <col min="16" max="16" width="18.26953125" customWidth="1"/>
    <col min="17" max="17" width="18.81640625" customWidth="1"/>
    <col min="18" max="18" width="18.54296875" customWidth="1"/>
    <col min="19" max="19" width="13.453125" bestFit="1" customWidth="1"/>
  </cols>
  <sheetData>
    <row r="1" spans="1:19" s="3" customFormat="1" ht="24.75" customHeight="1" x14ac:dyDescent="0.3">
      <c r="A1" s="1" t="s">
        <v>76</v>
      </c>
      <c r="B1" s="1"/>
    </row>
    <row r="2" spans="1:19" x14ac:dyDescent="0.35">
      <c r="A2" s="1"/>
      <c r="C2" s="2"/>
      <c r="D2" s="2"/>
      <c r="E2" s="2"/>
      <c r="F2" s="2"/>
      <c r="G2" s="2"/>
    </row>
    <row r="3" spans="1:19" s="3" customFormat="1" ht="12" customHeight="1" x14ac:dyDescent="0.3">
      <c r="A3" s="169" t="s">
        <v>374</v>
      </c>
      <c r="B3" s="169"/>
      <c r="C3" s="169"/>
      <c r="D3" s="169"/>
      <c r="E3" s="169"/>
      <c r="F3" s="169"/>
      <c r="G3" s="169"/>
      <c r="H3" s="169"/>
    </row>
    <row r="4" spans="1:19" ht="15" thickBot="1" x14ac:dyDescent="0.4"/>
    <row r="5" spans="1:19" ht="15" customHeight="1" x14ac:dyDescent="0.35">
      <c r="A5" s="170" t="s">
        <v>13</v>
      </c>
      <c r="B5" s="157" t="s">
        <v>12</v>
      </c>
      <c r="C5" s="157" t="s">
        <v>57</v>
      </c>
      <c r="D5" s="157" t="s">
        <v>58</v>
      </c>
      <c r="E5" s="157" t="s">
        <v>11</v>
      </c>
      <c r="F5" s="157" t="s">
        <v>10</v>
      </c>
      <c r="G5" s="172" t="s">
        <v>67</v>
      </c>
      <c r="H5" s="173"/>
      <c r="I5" s="172" t="s">
        <v>68</v>
      </c>
      <c r="J5" s="176"/>
      <c r="K5" s="176"/>
      <c r="L5" s="173"/>
      <c r="M5" s="157" t="s">
        <v>69</v>
      </c>
      <c r="N5" s="157" t="s">
        <v>70</v>
      </c>
      <c r="O5" s="157" t="s">
        <v>71</v>
      </c>
      <c r="P5" s="157" t="s">
        <v>72</v>
      </c>
      <c r="Q5" s="157" t="s">
        <v>73</v>
      </c>
      <c r="R5" s="159" t="s">
        <v>66</v>
      </c>
    </row>
    <row r="6" spans="1:19" ht="83.25" customHeight="1" x14ac:dyDescent="0.35">
      <c r="A6" s="171"/>
      <c r="B6" s="158"/>
      <c r="C6" s="158"/>
      <c r="D6" s="158"/>
      <c r="E6" s="158"/>
      <c r="F6" s="158"/>
      <c r="G6" s="63" t="s">
        <v>59</v>
      </c>
      <c r="H6" s="63" t="s">
        <v>60</v>
      </c>
      <c r="I6" s="63" t="s">
        <v>61</v>
      </c>
      <c r="J6" s="63" t="s">
        <v>62</v>
      </c>
      <c r="K6" s="63" t="s">
        <v>75</v>
      </c>
      <c r="L6" s="63" t="s">
        <v>63</v>
      </c>
      <c r="M6" s="158"/>
      <c r="N6" s="158"/>
      <c r="O6" s="158"/>
      <c r="P6" s="158"/>
      <c r="Q6" s="158"/>
      <c r="R6" s="160"/>
    </row>
    <row r="7" spans="1:19" s="16" customFormat="1" ht="16.5" customHeight="1" x14ac:dyDescent="0.3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 t="s">
        <v>64</v>
      </c>
      <c r="J7" s="13">
        <v>10</v>
      </c>
      <c r="K7" s="13">
        <v>11</v>
      </c>
      <c r="L7" s="13">
        <v>12</v>
      </c>
      <c r="M7" s="13">
        <v>13</v>
      </c>
      <c r="N7" s="13" t="s">
        <v>65</v>
      </c>
      <c r="O7" s="14">
        <v>15</v>
      </c>
      <c r="P7" s="14">
        <v>16</v>
      </c>
      <c r="Q7" s="14">
        <v>17</v>
      </c>
      <c r="R7" s="15">
        <v>18</v>
      </c>
    </row>
    <row r="8" spans="1:19" ht="24" x14ac:dyDescent="0.35">
      <c r="A8" s="85" t="s">
        <v>77</v>
      </c>
      <c r="B8" s="73" t="s">
        <v>78</v>
      </c>
      <c r="C8" s="73" t="s">
        <v>101</v>
      </c>
      <c r="D8" s="73" t="s">
        <v>78</v>
      </c>
      <c r="E8" s="129" t="s">
        <v>102</v>
      </c>
      <c r="F8" s="73" t="s">
        <v>103</v>
      </c>
      <c r="G8" s="130">
        <v>11405829</v>
      </c>
      <c r="H8" s="130">
        <v>0</v>
      </c>
      <c r="I8" s="130">
        <v>1108658</v>
      </c>
      <c r="J8" s="130">
        <v>0</v>
      </c>
      <c r="K8" s="130">
        <v>1108658</v>
      </c>
      <c r="L8" s="130">
        <v>0</v>
      </c>
      <c r="M8" s="130">
        <v>907084</v>
      </c>
      <c r="N8" s="130">
        <v>13421571</v>
      </c>
      <c r="O8" s="130">
        <v>62884676.760000005</v>
      </c>
      <c r="P8" s="130">
        <v>73983365.059999987</v>
      </c>
      <c r="Q8" s="130">
        <v>96680511.699999988</v>
      </c>
      <c r="R8" s="67"/>
      <c r="S8" s="68"/>
    </row>
    <row r="9" spans="1:19" ht="24" x14ac:dyDescent="0.35">
      <c r="A9" s="85" t="s">
        <v>77</v>
      </c>
      <c r="B9" s="73" t="s">
        <v>78</v>
      </c>
      <c r="C9" s="73" t="s">
        <v>104</v>
      </c>
      <c r="D9" s="73" t="s">
        <v>105</v>
      </c>
      <c r="E9" s="129" t="s">
        <v>106</v>
      </c>
      <c r="F9" s="73" t="s">
        <v>103</v>
      </c>
      <c r="G9" s="130">
        <v>150184</v>
      </c>
      <c r="H9" s="130">
        <v>0</v>
      </c>
      <c r="I9" s="130">
        <v>22363</v>
      </c>
      <c r="J9" s="130">
        <v>17540</v>
      </c>
      <c r="K9" s="130">
        <v>4823</v>
      </c>
      <c r="L9" s="130">
        <v>0</v>
      </c>
      <c r="M9" s="130">
        <v>3946</v>
      </c>
      <c r="N9" s="130">
        <v>176493</v>
      </c>
      <c r="O9" s="130">
        <v>0</v>
      </c>
      <c r="P9" s="130">
        <v>0</v>
      </c>
      <c r="Q9" s="130">
        <v>0</v>
      </c>
      <c r="R9" s="131"/>
      <c r="S9" s="68"/>
    </row>
    <row r="10" spans="1:19" ht="24" x14ac:dyDescent="0.35">
      <c r="A10" s="132" t="s">
        <v>77</v>
      </c>
      <c r="B10" s="73" t="s">
        <v>78</v>
      </c>
      <c r="C10" s="73" t="s">
        <v>369</v>
      </c>
      <c r="D10" s="73" t="s">
        <v>370</v>
      </c>
      <c r="E10" s="73" t="s">
        <v>371</v>
      </c>
      <c r="F10" s="73" t="s">
        <v>371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0">
        <v>0</v>
      </c>
      <c r="P10" s="130">
        <v>0</v>
      </c>
      <c r="Q10" s="130">
        <v>0</v>
      </c>
      <c r="R10" s="67"/>
    </row>
    <row r="11" spans="1:19" x14ac:dyDescent="0.35">
      <c r="A11" s="132" t="s">
        <v>79</v>
      </c>
      <c r="B11" s="73" t="s">
        <v>80</v>
      </c>
      <c r="C11" s="73" t="s">
        <v>79</v>
      </c>
      <c r="D11" s="73" t="s">
        <v>81</v>
      </c>
      <c r="E11" s="129" t="s">
        <v>82</v>
      </c>
      <c r="F11" s="75" t="s">
        <v>83</v>
      </c>
      <c r="G11" s="133">
        <v>76218121</v>
      </c>
      <c r="H11" s="133">
        <v>0</v>
      </c>
      <c r="I11" s="133">
        <f>J11+K11+L11</f>
        <v>12845607</v>
      </c>
      <c r="J11" s="133">
        <v>6281333</v>
      </c>
      <c r="K11" s="133">
        <f>4431500+2132774</f>
        <v>6564274</v>
      </c>
      <c r="L11" s="133">
        <v>0</v>
      </c>
      <c r="M11" s="133">
        <v>604651</v>
      </c>
      <c r="N11" s="133">
        <f>G11+H11+I11+M11</f>
        <v>89668379</v>
      </c>
      <c r="O11" s="130">
        <v>372544772.30000007</v>
      </c>
      <c r="P11" s="130">
        <v>443407133.23999977</v>
      </c>
      <c r="Q11" s="130">
        <v>512160014.23999983</v>
      </c>
      <c r="R11" s="67"/>
      <c r="S11" s="68"/>
    </row>
    <row r="12" spans="1:19" ht="70" x14ac:dyDescent="0.35">
      <c r="A12" s="132" t="s">
        <v>84</v>
      </c>
      <c r="B12" s="73" t="s">
        <v>85</v>
      </c>
      <c r="C12" s="73" t="s">
        <v>86</v>
      </c>
      <c r="D12" s="73" t="s">
        <v>87</v>
      </c>
      <c r="E12" s="73">
        <v>112</v>
      </c>
      <c r="F12" s="75" t="s">
        <v>90</v>
      </c>
      <c r="G12" s="133">
        <v>0</v>
      </c>
      <c r="H12" s="133">
        <v>11214960</v>
      </c>
      <c r="I12" s="133">
        <v>886091.82000000007</v>
      </c>
      <c r="J12" s="133">
        <v>659703.68000000005</v>
      </c>
      <c r="K12" s="133">
        <v>226388.14</v>
      </c>
      <c r="L12" s="133">
        <v>0</v>
      </c>
      <c r="M12" s="133">
        <v>1093018.94</v>
      </c>
      <c r="N12" s="133">
        <v>13194070.76</v>
      </c>
      <c r="O12" s="130">
        <v>186897068.98000002</v>
      </c>
      <c r="P12" s="130">
        <v>220513790.92000002</v>
      </c>
      <c r="Q12" s="130">
        <v>220513790.92000002</v>
      </c>
      <c r="R12" s="67" t="s">
        <v>372</v>
      </c>
    </row>
    <row r="13" spans="1:19" ht="70" x14ac:dyDescent="0.35">
      <c r="A13" s="132" t="s">
        <v>84</v>
      </c>
      <c r="B13" s="73" t="s">
        <v>85</v>
      </c>
      <c r="C13" s="73" t="s">
        <v>88</v>
      </c>
      <c r="D13" s="73" t="s">
        <v>89</v>
      </c>
      <c r="E13" s="73">
        <v>112</v>
      </c>
      <c r="F13" s="75" t="s">
        <v>90</v>
      </c>
      <c r="G13" s="133">
        <v>0</v>
      </c>
      <c r="H13" s="133">
        <v>6420000</v>
      </c>
      <c r="I13" s="133">
        <v>377646.90000000037</v>
      </c>
      <c r="J13" s="133">
        <v>377646.90000000037</v>
      </c>
      <c r="K13" s="133">
        <v>0</v>
      </c>
      <c r="L13" s="133">
        <v>0</v>
      </c>
      <c r="M13" s="133">
        <v>755294.09999999963</v>
      </c>
      <c r="N13" s="133">
        <v>7552941</v>
      </c>
      <c r="O13" s="130">
        <v>50419157.419999994</v>
      </c>
      <c r="P13" s="130">
        <v>59316655.769999996</v>
      </c>
      <c r="Q13" s="130">
        <v>59316655.769999996</v>
      </c>
      <c r="R13" s="67" t="s">
        <v>372</v>
      </c>
    </row>
    <row r="14" spans="1:19" ht="47" x14ac:dyDescent="0.35">
      <c r="A14" s="132" t="s">
        <v>91</v>
      </c>
      <c r="B14" s="73" t="s">
        <v>92</v>
      </c>
      <c r="C14" s="73" t="s">
        <v>93</v>
      </c>
      <c r="D14" s="73" t="s">
        <v>94</v>
      </c>
      <c r="E14" s="73">
        <v>107</v>
      </c>
      <c r="F14" s="73" t="s">
        <v>95</v>
      </c>
      <c r="G14" s="133">
        <v>0</v>
      </c>
      <c r="H14" s="133">
        <v>14291847</v>
      </c>
      <c r="I14" s="133">
        <f t="shared" ref="I14:I16" si="0">J14+K14+L14</f>
        <v>1553397</v>
      </c>
      <c r="J14" s="133">
        <v>1297058</v>
      </c>
      <c r="K14" s="133">
        <v>9697</v>
      </c>
      <c r="L14" s="133">
        <v>246642</v>
      </c>
      <c r="M14" s="133">
        <v>968694</v>
      </c>
      <c r="N14" s="133">
        <f t="shared" ref="N14:N17" si="1">G14+H14+I14+M14</f>
        <v>16813938</v>
      </c>
      <c r="O14" s="130">
        <v>63574997.369999997</v>
      </c>
      <c r="P14" s="133">
        <v>74839433.599999994</v>
      </c>
      <c r="Q14" s="133">
        <v>74839433.599999994</v>
      </c>
      <c r="R14" s="67"/>
      <c r="S14" s="68"/>
    </row>
    <row r="15" spans="1:19" ht="35.5" x14ac:dyDescent="0.35">
      <c r="A15" s="85" t="s">
        <v>91</v>
      </c>
      <c r="B15" s="73" t="s">
        <v>92</v>
      </c>
      <c r="C15" s="73" t="s">
        <v>96</v>
      </c>
      <c r="D15" s="73" t="s">
        <v>97</v>
      </c>
      <c r="E15" s="73">
        <v>107</v>
      </c>
      <c r="F15" s="73" t="s">
        <v>98</v>
      </c>
      <c r="G15" s="130">
        <v>0</v>
      </c>
      <c r="H15" s="130">
        <v>3970560</v>
      </c>
      <c r="I15" s="133">
        <f t="shared" si="0"/>
        <v>355032</v>
      </c>
      <c r="J15" s="130">
        <v>200305</v>
      </c>
      <c r="K15" s="130">
        <v>23094</v>
      </c>
      <c r="L15" s="130">
        <v>131633</v>
      </c>
      <c r="M15" s="130">
        <v>345655</v>
      </c>
      <c r="N15" s="133">
        <f t="shared" si="1"/>
        <v>4671247</v>
      </c>
      <c r="O15" s="130">
        <v>19784640.109999999</v>
      </c>
      <c r="P15" s="133">
        <v>23280392.400000002</v>
      </c>
      <c r="Q15" s="133">
        <v>23280392.400000002</v>
      </c>
      <c r="R15" s="67"/>
      <c r="S15" s="68"/>
    </row>
    <row r="16" spans="1:19" ht="47" x14ac:dyDescent="0.35">
      <c r="A16" s="85" t="s">
        <v>91</v>
      </c>
      <c r="B16" s="73" t="s">
        <v>92</v>
      </c>
      <c r="C16" s="73" t="s">
        <v>99</v>
      </c>
      <c r="D16" s="73" t="s">
        <v>100</v>
      </c>
      <c r="E16" s="73">
        <v>107</v>
      </c>
      <c r="F16" s="73" t="s">
        <v>98</v>
      </c>
      <c r="G16" s="130">
        <v>0</v>
      </c>
      <c r="H16" s="130">
        <v>3728096</v>
      </c>
      <c r="I16" s="133">
        <f t="shared" si="0"/>
        <v>381899</v>
      </c>
      <c r="J16" s="130">
        <v>218741</v>
      </c>
      <c r="K16" s="130">
        <v>0</v>
      </c>
      <c r="L16" s="130">
        <v>163158</v>
      </c>
      <c r="M16" s="130">
        <v>276000</v>
      </c>
      <c r="N16" s="133">
        <f t="shared" si="1"/>
        <v>4385995</v>
      </c>
      <c r="O16" s="130">
        <v>16429571</v>
      </c>
      <c r="P16" s="133">
        <v>19893601.099999998</v>
      </c>
      <c r="Q16" s="133">
        <v>19893601.099999998</v>
      </c>
      <c r="R16" s="67"/>
      <c r="S16" s="68"/>
    </row>
    <row r="17" spans="1:19" ht="15" thickBot="1" x14ac:dyDescent="0.4">
      <c r="A17" s="134" t="s">
        <v>387</v>
      </c>
      <c r="B17" s="135" t="s">
        <v>386</v>
      </c>
      <c r="C17" s="135" t="s">
        <v>387</v>
      </c>
      <c r="D17" s="135" t="s">
        <v>388</v>
      </c>
      <c r="E17" s="136" t="s">
        <v>107</v>
      </c>
      <c r="F17" s="135" t="s">
        <v>108</v>
      </c>
      <c r="G17" s="137">
        <v>9786811</v>
      </c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3">
        <f t="shared" si="1"/>
        <v>9786811</v>
      </c>
      <c r="O17" s="137">
        <v>45753999.629999995</v>
      </c>
      <c r="P17" s="137">
        <v>45753999.629999995</v>
      </c>
      <c r="Q17" s="137">
        <v>46183671.129999995</v>
      </c>
      <c r="R17" s="139"/>
      <c r="S17" s="68"/>
    </row>
    <row r="18" spans="1:19" ht="15" thickBot="1" x14ac:dyDescent="0.4">
      <c r="A18" s="174" t="s">
        <v>391</v>
      </c>
      <c r="B18" s="175"/>
      <c r="C18" s="175"/>
      <c r="D18" s="175"/>
      <c r="E18" s="175"/>
      <c r="F18" s="175"/>
      <c r="G18" s="106">
        <f>SUM(G8:G17)</f>
        <v>97560945</v>
      </c>
      <c r="H18" s="106">
        <f>SUM(H8:H17)</f>
        <v>39625463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</row>
    <row r="19" spans="1:19" ht="15" thickBot="1" x14ac:dyDescent="0.4">
      <c r="A19" s="174"/>
      <c r="B19" s="175"/>
      <c r="C19" s="175"/>
      <c r="D19" s="175"/>
      <c r="E19" s="175"/>
      <c r="F19" s="175"/>
      <c r="G19" s="177">
        <f>SUM(G18:H18)</f>
        <v>137186408</v>
      </c>
      <c r="H19" s="178"/>
      <c r="I19" s="58"/>
      <c r="J19" s="58"/>
      <c r="K19" s="58"/>
      <c r="L19" s="58"/>
      <c r="M19" s="58"/>
      <c r="N19" s="58"/>
      <c r="O19" s="58"/>
      <c r="P19" s="58"/>
      <c r="Q19" s="58"/>
      <c r="R19" s="58"/>
    </row>
    <row r="20" spans="1:19" ht="15" thickBot="1" x14ac:dyDescent="0.4">
      <c r="A20" s="161" t="s">
        <v>392</v>
      </c>
      <c r="B20" s="162"/>
      <c r="C20" s="162"/>
      <c r="D20" s="162"/>
      <c r="E20" s="162"/>
      <c r="F20" s="163"/>
      <c r="G20" s="164">
        <f>G19*G21</f>
        <v>596486501.98399997</v>
      </c>
      <c r="H20" s="165"/>
      <c r="I20" s="58"/>
      <c r="J20" s="58"/>
      <c r="K20" s="58"/>
      <c r="L20" s="58"/>
      <c r="M20" s="58"/>
      <c r="N20" s="58"/>
      <c r="O20" s="60">
        <f>SUM(O8:O17)</f>
        <v>818288883.57000005</v>
      </c>
      <c r="P20" s="60">
        <f t="shared" ref="P20:Q20" si="2">SUM(P8:P17)</f>
        <v>960988371.71999979</v>
      </c>
      <c r="Q20" s="60">
        <f t="shared" si="2"/>
        <v>1052868070.8599999</v>
      </c>
      <c r="R20" s="58"/>
    </row>
    <row r="21" spans="1:19" ht="15" thickBot="1" x14ac:dyDescent="0.4">
      <c r="A21" s="166" t="s">
        <v>396</v>
      </c>
      <c r="B21" s="167"/>
      <c r="C21" s="167"/>
      <c r="D21" s="167"/>
      <c r="E21" s="167"/>
      <c r="F21" s="168"/>
      <c r="G21" s="61">
        <v>4.3479999999999999</v>
      </c>
      <c r="H21" s="62"/>
      <c r="I21" s="59"/>
    </row>
    <row r="22" spans="1:19" x14ac:dyDescent="0.35">
      <c r="H22" s="59"/>
    </row>
  </sheetData>
  <mergeCells count="21">
    <mergeCell ref="I5:L5"/>
    <mergeCell ref="G19:H19"/>
    <mergeCell ref="A20:F20"/>
    <mergeCell ref="G20:H20"/>
    <mergeCell ref="A21:F21"/>
    <mergeCell ref="A3:H3"/>
    <mergeCell ref="A5:A6"/>
    <mergeCell ref="B5:B6"/>
    <mergeCell ref="C5:C6"/>
    <mergeCell ref="D5:D6"/>
    <mergeCell ref="E5:E6"/>
    <mergeCell ref="F5:F6"/>
    <mergeCell ref="G5:H5"/>
    <mergeCell ref="A18:F18"/>
    <mergeCell ref="A19:F19"/>
    <mergeCell ref="M5:M6"/>
    <mergeCell ref="N5:N6"/>
    <mergeCell ref="R5:R6"/>
    <mergeCell ref="Q5:Q6"/>
    <mergeCell ref="P5:P6"/>
    <mergeCell ref="O5:O6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M53"/>
  <sheetViews>
    <sheetView topLeftCell="A48" zoomScale="90" zoomScaleNormal="90" zoomScaleSheetLayoutView="85" workbookViewId="0">
      <selection sqref="A1:XFD1"/>
    </sheetView>
  </sheetViews>
  <sheetFormatPr defaultColWidth="9.1796875" defaultRowHeight="11.5" x14ac:dyDescent="0.25"/>
  <cols>
    <col min="1" max="1" width="8.81640625" style="6" customWidth="1"/>
    <col min="2" max="2" width="16.81640625" style="33" customWidth="1"/>
    <col min="3" max="3" width="11" style="33" customWidth="1"/>
    <col min="4" max="4" width="17.1796875" style="5" customWidth="1"/>
    <col min="5" max="5" width="60.1796875" style="5" customWidth="1"/>
    <col min="6" max="6" width="16.54296875" style="5" customWidth="1"/>
    <col min="7" max="7" width="18.26953125" style="5" customWidth="1"/>
    <col min="8" max="8" width="19.54296875" style="5" customWidth="1"/>
    <col min="9" max="9" width="14" style="5" customWidth="1"/>
    <col min="10" max="10" width="22.54296875" style="5" customWidth="1"/>
    <col min="11" max="11" width="15" style="5" customWidth="1"/>
    <col min="12" max="12" width="44.1796875" style="5" customWidth="1"/>
    <col min="13" max="13" width="11.81640625" style="5" bestFit="1" customWidth="1"/>
    <col min="14" max="16384" width="9.1796875" style="5"/>
  </cols>
  <sheetData>
    <row r="1" spans="1:13" x14ac:dyDescent="0.25">
      <c r="A1" s="4" t="s">
        <v>76</v>
      </c>
    </row>
    <row r="3" spans="1:13" x14ac:dyDescent="0.25">
      <c r="A3" s="4" t="s">
        <v>14</v>
      </c>
    </row>
    <row r="4" spans="1:13" ht="12" thickBot="1" x14ac:dyDescent="0.3"/>
    <row r="5" spans="1:13" s="7" customFormat="1" ht="69" x14ac:dyDescent="0.35">
      <c r="A5" s="100" t="s">
        <v>0</v>
      </c>
      <c r="B5" s="101" t="s">
        <v>1</v>
      </c>
      <c r="C5" s="101" t="s">
        <v>2</v>
      </c>
      <c r="D5" s="101" t="s">
        <v>3</v>
      </c>
      <c r="E5" s="101" t="s">
        <v>4</v>
      </c>
      <c r="F5" s="101" t="s">
        <v>5</v>
      </c>
      <c r="G5" s="101" t="s">
        <v>6</v>
      </c>
      <c r="H5" s="101" t="s">
        <v>7</v>
      </c>
      <c r="I5" s="101" t="s">
        <v>8</v>
      </c>
      <c r="J5" s="101" t="s">
        <v>9</v>
      </c>
      <c r="K5" s="101" t="s">
        <v>15</v>
      </c>
      <c r="L5" s="102" t="s">
        <v>16</v>
      </c>
    </row>
    <row r="6" spans="1:13" ht="23" x14ac:dyDescent="0.25">
      <c r="A6" s="27" t="s">
        <v>109</v>
      </c>
      <c r="B6" s="35" t="s">
        <v>110</v>
      </c>
      <c r="C6" s="35" t="s">
        <v>111</v>
      </c>
      <c r="D6" s="24" t="s">
        <v>112</v>
      </c>
      <c r="E6" s="24" t="s">
        <v>113</v>
      </c>
      <c r="F6" s="39">
        <v>2046970</v>
      </c>
      <c r="G6" s="42">
        <v>361230</v>
      </c>
      <c r="H6" s="92" t="s">
        <v>114</v>
      </c>
      <c r="I6" s="93" t="s">
        <v>115</v>
      </c>
      <c r="J6" s="93" t="s">
        <v>116</v>
      </c>
      <c r="K6" s="93">
        <v>2016</v>
      </c>
      <c r="L6" s="90"/>
    </row>
    <row r="7" spans="1:13" ht="23" x14ac:dyDescent="0.25">
      <c r="A7" s="28" t="s">
        <v>109</v>
      </c>
      <c r="B7" s="34" t="s">
        <v>117</v>
      </c>
      <c r="C7" s="34" t="s">
        <v>111</v>
      </c>
      <c r="D7" s="25" t="s">
        <v>112</v>
      </c>
      <c r="E7" s="25" t="s">
        <v>118</v>
      </c>
      <c r="F7" s="39">
        <v>3838005</v>
      </c>
      <c r="G7" s="39">
        <v>677295</v>
      </c>
      <c r="H7" s="89" t="s">
        <v>119</v>
      </c>
      <c r="I7" s="66" t="s">
        <v>115</v>
      </c>
      <c r="J7" s="66" t="s">
        <v>116</v>
      </c>
      <c r="K7" s="66">
        <v>2016</v>
      </c>
      <c r="L7" s="90"/>
    </row>
    <row r="8" spans="1:13" x14ac:dyDescent="0.25">
      <c r="A8" s="27" t="s">
        <v>109</v>
      </c>
      <c r="B8" s="35" t="s">
        <v>120</v>
      </c>
      <c r="C8" s="35" t="s">
        <v>111</v>
      </c>
      <c r="D8" s="24" t="s">
        <v>121</v>
      </c>
      <c r="E8" s="24" t="s">
        <v>122</v>
      </c>
      <c r="F8" s="39">
        <v>2132225</v>
      </c>
      <c r="G8" s="42">
        <v>376275</v>
      </c>
      <c r="H8" s="92" t="s">
        <v>123</v>
      </c>
      <c r="I8" s="93" t="s">
        <v>115</v>
      </c>
      <c r="J8" s="93" t="s">
        <v>116</v>
      </c>
      <c r="K8" s="93">
        <v>2016</v>
      </c>
      <c r="L8" s="90"/>
    </row>
    <row r="9" spans="1:13" x14ac:dyDescent="0.25">
      <c r="A9" s="28" t="s">
        <v>109</v>
      </c>
      <c r="B9" s="34" t="s">
        <v>124</v>
      </c>
      <c r="C9" s="34" t="s">
        <v>111</v>
      </c>
      <c r="D9" s="25" t="s">
        <v>125</v>
      </c>
      <c r="E9" s="25" t="s">
        <v>126</v>
      </c>
      <c r="F9" s="39">
        <v>1919300</v>
      </c>
      <c r="G9" s="39">
        <v>338700</v>
      </c>
      <c r="H9" s="89" t="s">
        <v>123</v>
      </c>
      <c r="I9" s="66" t="s">
        <v>115</v>
      </c>
      <c r="J9" s="66" t="s">
        <v>116</v>
      </c>
      <c r="K9" s="66">
        <v>2016</v>
      </c>
      <c r="L9" s="90"/>
    </row>
    <row r="10" spans="1:13" ht="23" x14ac:dyDescent="0.25">
      <c r="A10" s="27" t="s">
        <v>127</v>
      </c>
      <c r="B10" s="35" t="s">
        <v>128</v>
      </c>
      <c r="C10" s="35" t="s">
        <v>111</v>
      </c>
      <c r="D10" s="24" t="s">
        <v>129</v>
      </c>
      <c r="E10" s="24" t="s">
        <v>130</v>
      </c>
      <c r="F10" s="43">
        <v>14836240</v>
      </c>
      <c r="G10" s="43">
        <v>2618160</v>
      </c>
      <c r="H10" s="92" t="s">
        <v>131</v>
      </c>
      <c r="I10" s="93" t="s">
        <v>132</v>
      </c>
      <c r="J10" s="93" t="s">
        <v>133</v>
      </c>
      <c r="K10" s="93">
        <v>2016</v>
      </c>
      <c r="L10" s="90"/>
      <c r="M10" s="69"/>
    </row>
    <row r="11" spans="1:13" ht="23" x14ac:dyDescent="0.25">
      <c r="A11" s="28" t="s">
        <v>127</v>
      </c>
      <c r="B11" s="34" t="s">
        <v>134</v>
      </c>
      <c r="C11" s="34" t="s">
        <v>111</v>
      </c>
      <c r="D11" s="25" t="s">
        <v>129</v>
      </c>
      <c r="E11" s="25" t="s">
        <v>135</v>
      </c>
      <c r="F11" s="43">
        <v>13291416</v>
      </c>
      <c r="G11" s="43">
        <v>2345544</v>
      </c>
      <c r="H11" s="89" t="s">
        <v>136</v>
      </c>
      <c r="I11" s="66" t="s">
        <v>132</v>
      </c>
      <c r="J11" s="66" t="s">
        <v>133</v>
      </c>
      <c r="K11" s="66">
        <v>2016</v>
      </c>
      <c r="L11" s="90"/>
    </row>
    <row r="12" spans="1:13" ht="46" x14ac:dyDescent="0.25">
      <c r="A12" s="40" t="s">
        <v>137</v>
      </c>
      <c r="B12" s="36" t="s">
        <v>138</v>
      </c>
      <c r="C12" s="34" t="s">
        <v>111</v>
      </c>
      <c r="D12" s="36" t="s">
        <v>139</v>
      </c>
      <c r="E12" s="36" t="s">
        <v>140</v>
      </c>
      <c r="F12" s="44">
        <v>149277629.63999999</v>
      </c>
      <c r="G12" s="44">
        <v>34748236.470000029</v>
      </c>
      <c r="H12" s="94" t="s">
        <v>141</v>
      </c>
      <c r="I12" s="65" t="s">
        <v>142</v>
      </c>
      <c r="J12" s="98" t="s">
        <v>143</v>
      </c>
      <c r="K12" s="66">
        <v>2016</v>
      </c>
      <c r="L12" s="90"/>
    </row>
    <row r="13" spans="1:13" x14ac:dyDescent="0.25">
      <c r="A13" s="40" t="s">
        <v>137</v>
      </c>
      <c r="B13" s="36" t="s">
        <v>144</v>
      </c>
      <c r="C13" s="34" t="s">
        <v>111</v>
      </c>
      <c r="D13" s="36" t="s">
        <v>145</v>
      </c>
      <c r="E13" s="36" t="s">
        <v>146</v>
      </c>
      <c r="F13" s="44">
        <v>21653500</v>
      </c>
      <c r="G13" s="44">
        <v>3821205.879999999</v>
      </c>
      <c r="H13" s="94" t="s">
        <v>141</v>
      </c>
      <c r="I13" s="65" t="s">
        <v>142</v>
      </c>
      <c r="J13" s="98" t="s">
        <v>143</v>
      </c>
      <c r="K13" s="66">
        <v>2016</v>
      </c>
      <c r="L13" s="90"/>
    </row>
    <row r="14" spans="1:13" ht="23" x14ac:dyDescent="0.25">
      <c r="A14" s="27" t="s">
        <v>147</v>
      </c>
      <c r="B14" s="35" t="s">
        <v>148</v>
      </c>
      <c r="C14" s="26" t="s">
        <v>111</v>
      </c>
      <c r="D14" s="26" t="s">
        <v>149</v>
      </c>
      <c r="E14" s="26" t="s">
        <v>150</v>
      </c>
      <c r="F14" s="44">
        <v>52300000</v>
      </c>
      <c r="G14" s="44">
        <v>9229412</v>
      </c>
      <c r="H14" s="95" t="s">
        <v>151</v>
      </c>
      <c r="I14" s="96" t="s">
        <v>152</v>
      </c>
      <c r="J14" s="93" t="s">
        <v>153</v>
      </c>
      <c r="K14" s="93">
        <v>2017</v>
      </c>
      <c r="L14" s="90"/>
    </row>
    <row r="15" spans="1:13" ht="23" x14ac:dyDescent="0.25">
      <c r="A15" s="28" t="s">
        <v>109</v>
      </c>
      <c r="B15" s="34" t="s">
        <v>154</v>
      </c>
      <c r="C15" s="36" t="s">
        <v>111</v>
      </c>
      <c r="D15" s="36" t="s">
        <v>112</v>
      </c>
      <c r="E15" s="36" t="s">
        <v>155</v>
      </c>
      <c r="F15" s="44">
        <v>8500000</v>
      </c>
      <c r="G15" s="44">
        <v>1500000</v>
      </c>
      <c r="H15" s="94" t="s">
        <v>151</v>
      </c>
      <c r="I15" s="64" t="s">
        <v>152</v>
      </c>
      <c r="J15" s="66" t="s">
        <v>153</v>
      </c>
      <c r="K15" s="66">
        <v>2017</v>
      </c>
      <c r="L15" s="90"/>
    </row>
    <row r="16" spans="1:13" x14ac:dyDescent="0.25">
      <c r="A16" s="27" t="s">
        <v>109</v>
      </c>
      <c r="B16" s="35" t="s">
        <v>156</v>
      </c>
      <c r="C16" s="26" t="s">
        <v>111</v>
      </c>
      <c r="D16" s="26" t="s">
        <v>121</v>
      </c>
      <c r="E16" s="26" t="s">
        <v>157</v>
      </c>
      <c r="F16" s="45">
        <v>5100000</v>
      </c>
      <c r="G16" s="45">
        <v>900000</v>
      </c>
      <c r="H16" s="95" t="s">
        <v>158</v>
      </c>
      <c r="I16" s="96" t="s">
        <v>152</v>
      </c>
      <c r="J16" s="93" t="s">
        <v>153</v>
      </c>
      <c r="K16" s="93">
        <v>2017</v>
      </c>
      <c r="L16" s="90"/>
    </row>
    <row r="17" spans="1:13" ht="23" x14ac:dyDescent="0.25">
      <c r="A17" s="28" t="s">
        <v>109</v>
      </c>
      <c r="B17" s="34" t="s">
        <v>159</v>
      </c>
      <c r="C17" s="36" t="s">
        <v>111</v>
      </c>
      <c r="D17" s="36" t="s">
        <v>125</v>
      </c>
      <c r="E17" s="36" t="s">
        <v>160</v>
      </c>
      <c r="F17" s="44">
        <v>3400000</v>
      </c>
      <c r="G17" s="44">
        <v>600000</v>
      </c>
      <c r="H17" s="94" t="s">
        <v>158</v>
      </c>
      <c r="I17" s="64" t="s">
        <v>152</v>
      </c>
      <c r="J17" s="66" t="s">
        <v>153</v>
      </c>
      <c r="K17" s="66">
        <v>2017</v>
      </c>
      <c r="L17" s="90"/>
    </row>
    <row r="18" spans="1:13" ht="23" x14ac:dyDescent="0.25">
      <c r="A18" s="27" t="s">
        <v>109</v>
      </c>
      <c r="B18" s="35" t="s">
        <v>161</v>
      </c>
      <c r="C18" s="26" t="s">
        <v>111</v>
      </c>
      <c r="D18" s="26" t="s">
        <v>125</v>
      </c>
      <c r="E18" s="26" t="s">
        <v>160</v>
      </c>
      <c r="F18" s="44">
        <v>2975000</v>
      </c>
      <c r="G18" s="44">
        <v>525000</v>
      </c>
      <c r="H18" s="95" t="s">
        <v>162</v>
      </c>
      <c r="I18" s="96" t="s">
        <v>152</v>
      </c>
      <c r="J18" s="93" t="s">
        <v>153</v>
      </c>
      <c r="K18" s="93">
        <v>2017</v>
      </c>
      <c r="L18" s="90"/>
    </row>
    <row r="19" spans="1:13" ht="23" x14ac:dyDescent="0.25">
      <c r="A19" s="28" t="s">
        <v>127</v>
      </c>
      <c r="B19" s="34" t="s">
        <v>163</v>
      </c>
      <c r="C19" s="36" t="s">
        <v>111</v>
      </c>
      <c r="D19" s="36" t="s">
        <v>129</v>
      </c>
      <c r="E19" s="36" t="s">
        <v>164</v>
      </c>
      <c r="F19" s="46">
        <v>15007940</v>
      </c>
      <c r="G19" s="46">
        <v>2648460</v>
      </c>
      <c r="H19" s="94" t="s">
        <v>151</v>
      </c>
      <c r="I19" s="64" t="s">
        <v>152</v>
      </c>
      <c r="J19" s="66" t="s">
        <v>153</v>
      </c>
      <c r="K19" s="66">
        <v>2017</v>
      </c>
      <c r="L19" s="90"/>
    </row>
    <row r="20" spans="1:13" ht="34.5" x14ac:dyDescent="0.25">
      <c r="A20" s="27" t="s">
        <v>127</v>
      </c>
      <c r="B20" s="35" t="s">
        <v>165</v>
      </c>
      <c r="C20" s="26" t="s">
        <v>111</v>
      </c>
      <c r="D20" s="26" t="s">
        <v>129</v>
      </c>
      <c r="E20" s="26" t="s">
        <v>166</v>
      </c>
      <c r="F20" s="46">
        <v>10862592</v>
      </c>
      <c r="G20" s="46">
        <v>1916929.25</v>
      </c>
      <c r="H20" s="95" t="s">
        <v>162</v>
      </c>
      <c r="I20" s="96" t="s">
        <v>152</v>
      </c>
      <c r="J20" s="93" t="s">
        <v>153</v>
      </c>
      <c r="K20" s="93">
        <v>2017</v>
      </c>
      <c r="L20" s="90"/>
    </row>
    <row r="21" spans="1:13" ht="23" x14ac:dyDescent="0.25">
      <c r="A21" s="27" t="s">
        <v>127</v>
      </c>
      <c r="B21" s="35" t="s">
        <v>167</v>
      </c>
      <c r="C21" s="26" t="s">
        <v>111</v>
      </c>
      <c r="D21" s="26" t="s">
        <v>168</v>
      </c>
      <c r="E21" s="26" t="s">
        <v>169</v>
      </c>
      <c r="F21" s="47">
        <v>8656128</v>
      </c>
      <c r="G21" s="48">
        <v>1527552</v>
      </c>
      <c r="H21" s="95" t="s">
        <v>162</v>
      </c>
      <c r="I21" s="96" t="s">
        <v>152</v>
      </c>
      <c r="J21" s="93" t="s">
        <v>153</v>
      </c>
      <c r="K21" s="93">
        <v>2017</v>
      </c>
      <c r="L21" s="90" t="s">
        <v>170</v>
      </c>
    </row>
    <row r="22" spans="1:13" ht="34.5" x14ac:dyDescent="0.25">
      <c r="A22" s="27" t="s">
        <v>137</v>
      </c>
      <c r="B22" s="35" t="s">
        <v>171</v>
      </c>
      <c r="C22" s="26" t="s">
        <v>111</v>
      </c>
      <c r="D22" s="24" t="s">
        <v>172</v>
      </c>
      <c r="E22" s="24" t="s">
        <v>173</v>
      </c>
      <c r="F22" s="49">
        <v>29340276.359999999</v>
      </c>
      <c r="G22" s="49">
        <v>5177695.83</v>
      </c>
      <c r="H22" s="95" t="s">
        <v>174</v>
      </c>
      <c r="I22" s="97" t="s">
        <v>175</v>
      </c>
      <c r="J22" s="93" t="s">
        <v>176</v>
      </c>
      <c r="K22" s="93">
        <v>2017</v>
      </c>
      <c r="L22" s="90"/>
    </row>
    <row r="23" spans="1:13" ht="23" x14ac:dyDescent="0.25">
      <c r="A23" s="28" t="s">
        <v>137</v>
      </c>
      <c r="B23" s="34" t="s">
        <v>177</v>
      </c>
      <c r="C23" s="36" t="s">
        <v>111</v>
      </c>
      <c r="D23" s="25" t="s">
        <v>178</v>
      </c>
      <c r="E23" s="25" t="s">
        <v>179</v>
      </c>
      <c r="F23" s="49">
        <v>10000000</v>
      </c>
      <c r="G23" s="49">
        <v>1764706</v>
      </c>
      <c r="H23" s="94" t="s">
        <v>174</v>
      </c>
      <c r="I23" s="65" t="s">
        <v>175</v>
      </c>
      <c r="J23" s="66" t="s">
        <v>176</v>
      </c>
      <c r="K23" s="66">
        <v>2017</v>
      </c>
      <c r="L23" s="90"/>
    </row>
    <row r="24" spans="1:13" x14ac:dyDescent="0.25">
      <c r="A24" s="28" t="s">
        <v>109</v>
      </c>
      <c r="B24" s="34" t="s">
        <v>180</v>
      </c>
      <c r="C24" s="36" t="s">
        <v>111</v>
      </c>
      <c r="D24" s="25" t="s">
        <v>112</v>
      </c>
      <c r="E24" s="25" t="s">
        <v>181</v>
      </c>
      <c r="F24" s="49">
        <v>8500000</v>
      </c>
      <c r="G24" s="49">
        <v>1500000</v>
      </c>
      <c r="H24" s="94" t="s">
        <v>182</v>
      </c>
      <c r="I24" s="64" t="s">
        <v>183</v>
      </c>
      <c r="J24" s="66" t="s">
        <v>184</v>
      </c>
      <c r="K24" s="66">
        <v>2018</v>
      </c>
      <c r="L24" s="90"/>
      <c r="M24" s="41"/>
    </row>
    <row r="25" spans="1:13" ht="34.5" x14ac:dyDescent="0.25">
      <c r="A25" s="27" t="s">
        <v>127</v>
      </c>
      <c r="B25" s="35" t="s">
        <v>185</v>
      </c>
      <c r="C25" s="26" t="s">
        <v>111</v>
      </c>
      <c r="D25" s="24" t="s">
        <v>129</v>
      </c>
      <c r="E25" s="25" t="s">
        <v>186</v>
      </c>
      <c r="F25" s="47">
        <v>8333999.25</v>
      </c>
      <c r="G25" s="47">
        <v>1470706.35</v>
      </c>
      <c r="H25" s="94" t="s">
        <v>182</v>
      </c>
      <c r="I25" s="64" t="s">
        <v>183</v>
      </c>
      <c r="J25" s="66" t="s">
        <v>184</v>
      </c>
      <c r="K25" s="66">
        <v>2018</v>
      </c>
      <c r="L25" s="90"/>
      <c r="M25" s="41"/>
    </row>
    <row r="26" spans="1:13" ht="34.5" x14ac:dyDescent="0.25">
      <c r="A26" s="28" t="s">
        <v>127</v>
      </c>
      <c r="B26" s="34" t="s">
        <v>187</v>
      </c>
      <c r="C26" s="36" t="s">
        <v>111</v>
      </c>
      <c r="D26" s="25" t="s">
        <v>129</v>
      </c>
      <c r="E26" s="25" t="s">
        <v>188</v>
      </c>
      <c r="F26" s="47">
        <v>2776753.56</v>
      </c>
      <c r="G26" s="47">
        <v>490015.33</v>
      </c>
      <c r="H26" s="94" t="s">
        <v>189</v>
      </c>
      <c r="I26" s="64" t="s">
        <v>183</v>
      </c>
      <c r="J26" s="66" t="s">
        <v>184</v>
      </c>
      <c r="K26" s="66">
        <v>2018</v>
      </c>
      <c r="L26" s="90"/>
    </row>
    <row r="27" spans="1:13" ht="34.5" x14ac:dyDescent="0.25">
      <c r="A27" s="27" t="s">
        <v>127</v>
      </c>
      <c r="B27" s="35" t="s">
        <v>190</v>
      </c>
      <c r="C27" s="26" t="s">
        <v>111</v>
      </c>
      <c r="D27" s="24" t="s">
        <v>129</v>
      </c>
      <c r="E27" s="25" t="s">
        <v>191</v>
      </c>
      <c r="F27" s="47">
        <v>5778347</v>
      </c>
      <c r="G27" s="47">
        <v>1019709</v>
      </c>
      <c r="H27" s="94" t="s">
        <v>189</v>
      </c>
      <c r="I27" s="64" t="s">
        <v>183</v>
      </c>
      <c r="J27" s="66" t="s">
        <v>184</v>
      </c>
      <c r="K27" s="66">
        <v>2018</v>
      </c>
      <c r="L27" s="90" t="s">
        <v>192</v>
      </c>
    </row>
    <row r="28" spans="1:13" ht="34.5" x14ac:dyDescent="0.25">
      <c r="A28" s="28" t="s">
        <v>127</v>
      </c>
      <c r="B28" s="34" t="s">
        <v>193</v>
      </c>
      <c r="C28" s="34" t="s">
        <v>111</v>
      </c>
      <c r="D28" s="25" t="s">
        <v>129</v>
      </c>
      <c r="E28" s="25" t="s">
        <v>194</v>
      </c>
      <c r="F28" s="39">
        <v>12832845.710000001</v>
      </c>
      <c r="G28" s="39">
        <v>2264619.84</v>
      </c>
      <c r="H28" s="89" t="s">
        <v>195</v>
      </c>
      <c r="I28" s="66" t="s">
        <v>183</v>
      </c>
      <c r="J28" s="66" t="s">
        <v>184</v>
      </c>
      <c r="K28" s="66">
        <v>2018</v>
      </c>
      <c r="L28" s="90"/>
    </row>
    <row r="29" spans="1:13" ht="57.5" x14ac:dyDescent="0.25">
      <c r="A29" s="28" t="s">
        <v>109</v>
      </c>
      <c r="B29" s="34" t="s">
        <v>196</v>
      </c>
      <c r="C29" s="34" t="s">
        <v>111</v>
      </c>
      <c r="D29" s="25" t="s">
        <v>112</v>
      </c>
      <c r="E29" s="25" t="s">
        <v>197</v>
      </c>
      <c r="F29" s="39">
        <v>12750000</v>
      </c>
      <c r="G29" s="39">
        <v>2250000</v>
      </c>
      <c r="H29" s="89" t="s">
        <v>394</v>
      </c>
      <c r="I29" s="66" t="s">
        <v>198</v>
      </c>
      <c r="J29" s="66" t="s">
        <v>199</v>
      </c>
      <c r="K29" s="66">
        <v>2018</v>
      </c>
      <c r="L29" s="90" t="s">
        <v>417</v>
      </c>
    </row>
    <row r="30" spans="1:13" ht="23" x14ac:dyDescent="0.25">
      <c r="A30" s="28" t="s">
        <v>109</v>
      </c>
      <c r="B30" s="34" t="s">
        <v>201</v>
      </c>
      <c r="C30" s="34" t="s">
        <v>111</v>
      </c>
      <c r="D30" s="25" t="s">
        <v>121</v>
      </c>
      <c r="E30" s="25" t="s">
        <v>202</v>
      </c>
      <c r="F30" s="39">
        <v>7735000</v>
      </c>
      <c r="G30" s="39">
        <v>1365000</v>
      </c>
      <c r="H30" s="89" t="s">
        <v>200</v>
      </c>
      <c r="I30" s="66" t="s">
        <v>203</v>
      </c>
      <c r="J30" s="66" t="s">
        <v>204</v>
      </c>
      <c r="K30" s="66">
        <v>2018</v>
      </c>
      <c r="L30" s="90"/>
    </row>
    <row r="31" spans="1:13" ht="46" x14ac:dyDescent="0.25">
      <c r="A31" s="28" t="s">
        <v>127</v>
      </c>
      <c r="B31" s="34" t="s">
        <v>205</v>
      </c>
      <c r="C31" s="34" t="s">
        <v>111</v>
      </c>
      <c r="D31" s="25" t="s">
        <v>129</v>
      </c>
      <c r="E31" s="25" t="s">
        <v>206</v>
      </c>
      <c r="F31" s="39">
        <v>17578112.079999998</v>
      </c>
      <c r="G31" s="39">
        <v>3102019.78</v>
      </c>
      <c r="H31" s="89" t="s">
        <v>207</v>
      </c>
      <c r="I31" s="66" t="s">
        <v>208</v>
      </c>
      <c r="J31" s="66" t="s">
        <v>209</v>
      </c>
      <c r="K31" s="66">
        <v>2019</v>
      </c>
      <c r="L31" s="90" t="s">
        <v>210</v>
      </c>
    </row>
    <row r="32" spans="1:13" ht="34.5" x14ac:dyDescent="0.25">
      <c r="A32" s="28" t="s">
        <v>127</v>
      </c>
      <c r="B32" s="34" t="s">
        <v>211</v>
      </c>
      <c r="C32" s="34" t="s">
        <v>111</v>
      </c>
      <c r="D32" s="25" t="s">
        <v>129</v>
      </c>
      <c r="E32" s="25" t="s">
        <v>212</v>
      </c>
      <c r="F32" s="39">
        <v>4330700</v>
      </c>
      <c r="G32" s="39">
        <v>764241.18</v>
      </c>
      <c r="H32" s="89" t="s">
        <v>213</v>
      </c>
      <c r="I32" s="66" t="s">
        <v>208</v>
      </c>
      <c r="J32" s="66" t="s">
        <v>209</v>
      </c>
      <c r="K32" s="66">
        <v>2019</v>
      </c>
      <c r="L32" s="90"/>
    </row>
    <row r="33" spans="1:12" ht="23" x14ac:dyDescent="0.25">
      <c r="A33" s="28" t="s">
        <v>109</v>
      </c>
      <c r="B33" s="34" t="s">
        <v>214</v>
      </c>
      <c r="C33" s="34" t="s">
        <v>111</v>
      </c>
      <c r="D33" s="25" t="s">
        <v>121</v>
      </c>
      <c r="E33" s="25" t="s">
        <v>215</v>
      </c>
      <c r="F33" s="39">
        <v>14625950</v>
      </c>
      <c r="G33" s="39">
        <v>2581050</v>
      </c>
      <c r="H33" s="89" t="s">
        <v>207</v>
      </c>
      <c r="I33" s="66" t="s">
        <v>216</v>
      </c>
      <c r="J33" s="66" t="s">
        <v>176</v>
      </c>
      <c r="K33" s="66">
        <v>2019</v>
      </c>
      <c r="L33" s="90"/>
    </row>
    <row r="34" spans="1:12" ht="69" x14ac:dyDescent="0.25">
      <c r="A34" s="28" t="s">
        <v>109</v>
      </c>
      <c r="B34" s="34" t="s">
        <v>217</v>
      </c>
      <c r="C34" s="34" t="s">
        <v>111</v>
      </c>
      <c r="D34" s="25" t="s">
        <v>112</v>
      </c>
      <c r="E34" s="25" t="s">
        <v>218</v>
      </c>
      <c r="F34" s="39">
        <v>2994000</v>
      </c>
      <c r="G34" s="39">
        <v>528352.93999999994</v>
      </c>
      <c r="H34" s="89" t="s">
        <v>219</v>
      </c>
      <c r="I34" s="66" t="s">
        <v>216</v>
      </c>
      <c r="J34" s="66" t="s">
        <v>176</v>
      </c>
      <c r="K34" s="66">
        <v>2019</v>
      </c>
      <c r="L34" s="90" t="s">
        <v>395</v>
      </c>
    </row>
    <row r="35" spans="1:12" ht="23" x14ac:dyDescent="0.25">
      <c r="A35" s="28" t="s">
        <v>147</v>
      </c>
      <c r="B35" s="34" t="s">
        <v>220</v>
      </c>
      <c r="C35" s="34" t="s">
        <v>111</v>
      </c>
      <c r="D35" s="25" t="s">
        <v>221</v>
      </c>
      <c r="E35" s="25" t="s">
        <v>222</v>
      </c>
      <c r="F35" s="39">
        <v>3145178.8</v>
      </c>
      <c r="G35" s="39">
        <v>555031.55000000005</v>
      </c>
      <c r="H35" s="89" t="s">
        <v>207</v>
      </c>
      <c r="I35" s="66" t="s">
        <v>216</v>
      </c>
      <c r="J35" s="66" t="s">
        <v>176</v>
      </c>
      <c r="K35" s="66">
        <v>2019</v>
      </c>
      <c r="L35" s="90"/>
    </row>
    <row r="36" spans="1:12" ht="34.5" x14ac:dyDescent="0.25">
      <c r="A36" s="28" t="s">
        <v>109</v>
      </c>
      <c r="B36" s="34" t="s">
        <v>223</v>
      </c>
      <c r="C36" s="34" t="s">
        <v>111</v>
      </c>
      <c r="D36" s="25" t="s">
        <v>125</v>
      </c>
      <c r="E36" s="25" t="s">
        <v>224</v>
      </c>
      <c r="F36" s="39">
        <v>8164675</v>
      </c>
      <c r="G36" s="39">
        <v>1440825</v>
      </c>
      <c r="H36" s="89" t="s">
        <v>213</v>
      </c>
      <c r="I36" s="66" t="s">
        <v>225</v>
      </c>
      <c r="J36" s="66" t="s">
        <v>176</v>
      </c>
      <c r="K36" s="66">
        <v>2019</v>
      </c>
      <c r="L36" s="90"/>
    </row>
    <row r="37" spans="1:12" ht="46" x14ac:dyDescent="0.25">
      <c r="A37" s="28" t="s">
        <v>109</v>
      </c>
      <c r="B37" s="34" t="s">
        <v>226</v>
      </c>
      <c r="C37" s="34" t="s">
        <v>111</v>
      </c>
      <c r="D37" s="25" t="s">
        <v>125</v>
      </c>
      <c r="E37" s="25" t="s">
        <v>227</v>
      </c>
      <c r="F37" s="39">
        <v>5034063.8</v>
      </c>
      <c r="G37" s="39">
        <v>888364.2</v>
      </c>
      <c r="H37" s="89" t="s">
        <v>219</v>
      </c>
      <c r="I37" s="66" t="s">
        <v>228</v>
      </c>
      <c r="J37" s="66" t="s">
        <v>176</v>
      </c>
      <c r="K37" s="66">
        <v>2019</v>
      </c>
      <c r="L37" s="90"/>
    </row>
    <row r="38" spans="1:12" x14ac:dyDescent="0.25">
      <c r="A38" s="28" t="s">
        <v>109</v>
      </c>
      <c r="B38" s="34" t="s">
        <v>229</v>
      </c>
      <c r="C38" s="34" t="s">
        <v>111</v>
      </c>
      <c r="D38" s="25" t="s">
        <v>112</v>
      </c>
      <c r="E38" s="25" t="s">
        <v>230</v>
      </c>
      <c r="F38" s="39">
        <v>3504000</v>
      </c>
      <c r="G38" s="39">
        <v>618352.93999999994</v>
      </c>
      <c r="H38" s="89" t="s">
        <v>231</v>
      </c>
      <c r="I38" s="66" t="s">
        <v>232</v>
      </c>
      <c r="J38" s="66" t="s">
        <v>176</v>
      </c>
      <c r="K38" s="66">
        <v>2020</v>
      </c>
      <c r="L38" s="90"/>
    </row>
    <row r="39" spans="1:12" ht="69" x14ac:dyDescent="0.25">
      <c r="A39" s="28" t="s">
        <v>109</v>
      </c>
      <c r="B39" s="34" t="s">
        <v>233</v>
      </c>
      <c r="C39" s="34" t="s">
        <v>111</v>
      </c>
      <c r="D39" s="25" t="s">
        <v>125</v>
      </c>
      <c r="E39" s="25" t="s">
        <v>224</v>
      </c>
      <c r="F39" s="39">
        <v>3000000</v>
      </c>
      <c r="G39" s="39">
        <v>529411.76</v>
      </c>
      <c r="H39" s="89" t="s">
        <v>234</v>
      </c>
      <c r="I39" s="66" t="s">
        <v>232</v>
      </c>
      <c r="J39" s="66" t="s">
        <v>176</v>
      </c>
      <c r="K39" s="66">
        <v>2020</v>
      </c>
      <c r="L39" s="90" t="s">
        <v>235</v>
      </c>
    </row>
    <row r="40" spans="1:12" ht="34.5" x14ac:dyDescent="0.25">
      <c r="A40" s="28" t="s">
        <v>127</v>
      </c>
      <c r="B40" s="34" t="s">
        <v>236</v>
      </c>
      <c r="C40" s="34" t="s">
        <v>111</v>
      </c>
      <c r="D40" s="25" t="s">
        <v>129</v>
      </c>
      <c r="E40" s="25" t="s">
        <v>237</v>
      </c>
      <c r="F40" s="39">
        <v>4380000</v>
      </c>
      <c r="G40" s="39">
        <v>772941</v>
      </c>
      <c r="H40" s="89" t="s">
        <v>238</v>
      </c>
      <c r="I40" s="66" t="s">
        <v>239</v>
      </c>
      <c r="J40" s="66" t="s">
        <v>240</v>
      </c>
      <c r="K40" s="66">
        <v>2020</v>
      </c>
      <c r="L40" s="90"/>
    </row>
    <row r="41" spans="1:12" ht="34.5" x14ac:dyDescent="0.25">
      <c r="A41" s="28" t="s">
        <v>109</v>
      </c>
      <c r="B41" s="34" t="s">
        <v>241</v>
      </c>
      <c r="C41" s="34" t="s">
        <v>111</v>
      </c>
      <c r="D41" s="25" t="s">
        <v>125</v>
      </c>
      <c r="E41" s="25" t="s">
        <v>242</v>
      </c>
      <c r="F41" s="39">
        <v>3232422.5</v>
      </c>
      <c r="G41" s="39">
        <v>570427.5</v>
      </c>
      <c r="H41" s="89" t="s">
        <v>238</v>
      </c>
      <c r="I41" s="66" t="s">
        <v>243</v>
      </c>
      <c r="J41" s="66" t="s">
        <v>176</v>
      </c>
      <c r="K41" s="66">
        <v>2020</v>
      </c>
      <c r="L41" s="90"/>
    </row>
    <row r="42" spans="1:12" ht="103.5" x14ac:dyDescent="0.25">
      <c r="A42" s="30" t="s">
        <v>109</v>
      </c>
      <c r="B42" s="37" t="s">
        <v>244</v>
      </c>
      <c r="C42" s="37" t="s">
        <v>111</v>
      </c>
      <c r="D42" s="29" t="s">
        <v>121</v>
      </c>
      <c r="E42" s="31" t="s">
        <v>245</v>
      </c>
      <c r="F42" s="43">
        <v>12142857</v>
      </c>
      <c r="G42" s="43">
        <v>2142857</v>
      </c>
      <c r="H42" s="75" t="s">
        <v>246</v>
      </c>
      <c r="I42" s="75" t="s">
        <v>247</v>
      </c>
      <c r="J42" s="75" t="s">
        <v>176</v>
      </c>
      <c r="K42" s="75">
        <v>2021</v>
      </c>
      <c r="L42" s="91" t="s">
        <v>248</v>
      </c>
    </row>
    <row r="43" spans="1:12" ht="57.5" x14ac:dyDescent="0.25">
      <c r="A43" s="30" t="s">
        <v>109</v>
      </c>
      <c r="B43" s="37" t="s">
        <v>249</v>
      </c>
      <c r="C43" s="37" t="s">
        <v>111</v>
      </c>
      <c r="D43" s="29" t="s">
        <v>112</v>
      </c>
      <c r="E43" s="29" t="s">
        <v>230</v>
      </c>
      <c r="F43" s="43">
        <v>1252582.4099999999</v>
      </c>
      <c r="G43" s="43">
        <v>221043.96</v>
      </c>
      <c r="H43" s="75" t="s">
        <v>246</v>
      </c>
      <c r="I43" s="75" t="s">
        <v>250</v>
      </c>
      <c r="J43" s="75" t="s">
        <v>176</v>
      </c>
      <c r="K43" s="75">
        <v>2021</v>
      </c>
      <c r="L43" s="91" t="s">
        <v>251</v>
      </c>
    </row>
    <row r="44" spans="1:12" ht="80.5" x14ac:dyDescent="0.25">
      <c r="A44" s="30" t="s">
        <v>109</v>
      </c>
      <c r="B44" s="37" t="s">
        <v>252</v>
      </c>
      <c r="C44" s="37" t="s">
        <v>111</v>
      </c>
      <c r="D44" s="29" t="s">
        <v>125</v>
      </c>
      <c r="E44" s="31" t="s">
        <v>242</v>
      </c>
      <c r="F44" s="39">
        <v>3389624.77</v>
      </c>
      <c r="G44" s="43">
        <v>599935.71</v>
      </c>
      <c r="H44" s="75" t="s">
        <v>253</v>
      </c>
      <c r="I44" s="75" t="s">
        <v>254</v>
      </c>
      <c r="J44" s="75" t="s">
        <v>176</v>
      </c>
      <c r="K44" s="75">
        <v>2021</v>
      </c>
      <c r="L44" s="91" t="s">
        <v>361</v>
      </c>
    </row>
    <row r="45" spans="1:12" ht="103.5" x14ac:dyDescent="0.25">
      <c r="A45" s="51" t="s">
        <v>109</v>
      </c>
      <c r="B45" s="38" t="s">
        <v>255</v>
      </c>
      <c r="C45" s="38" t="s">
        <v>111</v>
      </c>
      <c r="D45" s="32" t="s">
        <v>121</v>
      </c>
      <c r="E45" s="32" t="s">
        <v>264</v>
      </c>
      <c r="F45" s="50">
        <v>5801130.3399999999</v>
      </c>
      <c r="G45" s="50">
        <v>1089294.6000000001</v>
      </c>
      <c r="H45" s="73" t="s">
        <v>362</v>
      </c>
      <c r="I45" s="73" t="s">
        <v>363</v>
      </c>
      <c r="J45" s="73" t="s">
        <v>176</v>
      </c>
      <c r="K45" s="73">
        <v>2022</v>
      </c>
      <c r="L45" s="91" t="s">
        <v>381</v>
      </c>
    </row>
    <row r="46" spans="1:12" ht="34.5" x14ac:dyDescent="0.25">
      <c r="A46" s="51" t="s">
        <v>261</v>
      </c>
      <c r="B46" s="38" t="s">
        <v>256</v>
      </c>
      <c r="C46" s="38" t="s">
        <v>262</v>
      </c>
      <c r="D46" s="32" t="s">
        <v>263</v>
      </c>
      <c r="E46" s="32" t="s">
        <v>265</v>
      </c>
      <c r="F46" s="50">
        <v>19000000</v>
      </c>
      <c r="G46" s="50">
        <v>0</v>
      </c>
      <c r="H46" s="73" t="s">
        <v>364</v>
      </c>
      <c r="I46" s="73" t="s">
        <v>365</v>
      </c>
      <c r="J46" s="73" t="s">
        <v>176</v>
      </c>
      <c r="K46" s="73">
        <v>2022</v>
      </c>
      <c r="L46" s="91"/>
    </row>
    <row r="47" spans="1:12" ht="23" x14ac:dyDescent="0.25">
      <c r="A47" s="51" t="s">
        <v>261</v>
      </c>
      <c r="B47" s="38" t="s">
        <v>257</v>
      </c>
      <c r="C47" s="38" t="s">
        <v>262</v>
      </c>
      <c r="D47" s="32" t="s">
        <v>263</v>
      </c>
      <c r="E47" s="32" t="s">
        <v>266</v>
      </c>
      <c r="F47" s="50">
        <v>15000000</v>
      </c>
      <c r="G47" s="50">
        <v>0</v>
      </c>
      <c r="H47" s="73" t="s">
        <v>364</v>
      </c>
      <c r="I47" s="73" t="s">
        <v>365</v>
      </c>
      <c r="J47" s="73" t="s">
        <v>176</v>
      </c>
      <c r="K47" s="73">
        <v>2022</v>
      </c>
      <c r="L47" s="91"/>
    </row>
    <row r="48" spans="1:12" ht="46" x14ac:dyDescent="0.25">
      <c r="A48" s="51" t="s">
        <v>261</v>
      </c>
      <c r="B48" s="140" t="s">
        <v>258</v>
      </c>
      <c r="C48" s="140" t="s">
        <v>262</v>
      </c>
      <c r="D48" s="32" t="s">
        <v>263</v>
      </c>
      <c r="E48" s="32" t="s">
        <v>267</v>
      </c>
      <c r="F48" s="141">
        <v>7000000</v>
      </c>
      <c r="G48" s="141">
        <v>0</v>
      </c>
      <c r="H48" s="73" t="s">
        <v>364</v>
      </c>
      <c r="I48" s="73" t="s">
        <v>365</v>
      </c>
      <c r="J48" s="73" t="s">
        <v>176</v>
      </c>
      <c r="K48" s="73">
        <v>2022</v>
      </c>
      <c r="L48" s="91"/>
    </row>
    <row r="49" spans="1:12" ht="79" customHeight="1" x14ac:dyDescent="0.25">
      <c r="A49" s="51" t="s">
        <v>109</v>
      </c>
      <c r="B49" s="140" t="s">
        <v>259</v>
      </c>
      <c r="C49" s="140" t="s">
        <v>111</v>
      </c>
      <c r="D49" s="32" t="s">
        <v>125</v>
      </c>
      <c r="E49" s="32" t="s">
        <v>242</v>
      </c>
      <c r="F49" s="142">
        <v>2497203.4500000002</v>
      </c>
      <c r="G49" s="142">
        <v>443261.29</v>
      </c>
      <c r="H49" s="73" t="s">
        <v>364</v>
      </c>
      <c r="I49" s="73" t="s">
        <v>366</v>
      </c>
      <c r="J49" s="73" t="s">
        <v>176</v>
      </c>
      <c r="K49" s="73">
        <v>2022</v>
      </c>
      <c r="L49" s="91" t="s">
        <v>389</v>
      </c>
    </row>
    <row r="50" spans="1:12" ht="123" customHeight="1" x14ac:dyDescent="0.25">
      <c r="A50" s="51" t="s">
        <v>109</v>
      </c>
      <c r="B50" s="140" t="s">
        <v>260</v>
      </c>
      <c r="C50" s="140" t="s">
        <v>111</v>
      </c>
      <c r="D50" s="32" t="s">
        <v>121</v>
      </c>
      <c r="E50" s="32" t="s">
        <v>245</v>
      </c>
      <c r="F50" s="142">
        <v>9363723.1699999999</v>
      </c>
      <c r="G50" s="142">
        <v>1652421.81</v>
      </c>
      <c r="H50" s="73" t="s">
        <v>367</v>
      </c>
      <c r="I50" s="73" t="s">
        <v>368</v>
      </c>
      <c r="J50" s="73" t="s">
        <v>176</v>
      </c>
      <c r="K50" s="73">
        <v>2022</v>
      </c>
      <c r="L50" s="91" t="s">
        <v>390</v>
      </c>
    </row>
    <row r="51" spans="1:12" ht="37.5" customHeight="1" thickBot="1" x14ac:dyDescent="0.3">
      <c r="A51" s="143" t="s">
        <v>137</v>
      </c>
      <c r="B51" s="144" t="s">
        <v>397</v>
      </c>
      <c r="C51" s="144" t="s">
        <v>111</v>
      </c>
      <c r="D51" s="145" t="s">
        <v>398</v>
      </c>
      <c r="E51" s="145" t="s">
        <v>399</v>
      </c>
      <c r="F51" s="146">
        <v>322357.21000000002</v>
      </c>
      <c r="G51" s="146">
        <v>56886.57</v>
      </c>
      <c r="H51" s="135" t="s">
        <v>400</v>
      </c>
      <c r="I51" s="135" t="s">
        <v>401</v>
      </c>
      <c r="J51" s="135" t="s">
        <v>176</v>
      </c>
      <c r="K51" s="135">
        <v>2023</v>
      </c>
      <c r="L51" s="99"/>
    </row>
    <row r="52" spans="1:12" ht="17.25" customHeight="1" thickBot="1" x14ac:dyDescent="0.3">
      <c r="E52" s="82" t="s">
        <v>373</v>
      </c>
      <c r="F52" s="83">
        <f>SUM(F6:F51)</f>
        <v>559602748.05000007</v>
      </c>
      <c r="G52" s="84">
        <f>SUM(G6:G51)</f>
        <v>99993170.74000001</v>
      </c>
      <c r="I52" s="41"/>
    </row>
    <row r="53" spans="1:12" x14ac:dyDescent="0.25">
      <c r="F53" s="41"/>
      <c r="G53" s="41"/>
    </row>
  </sheetData>
  <autoFilter ref="A5:L52" xr:uid="{00000000-0009-0000-0000-000001000000}">
    <filterColumn colId="8">
      <filters>
        <filter val="15/2022/O"/>
        <filter val="19/2022/O"/>
        <filter val="2/2022/O"/>
        <filter val="27/2022/O"/>
      </filters>
    </filterColumn>
    <sortState xmlns:xlrd2="http://schemas.microsoft.com/office/spreadsheetml/2017/richdata2" ref="A6:L52">
      <sortCondition ref="K5:K52"/>
    </sortState>
  </autoFilter>
  <dataValidations count="1">
    <dataValidation type="list" allowBlank="1" showInputMessage="1" showErrorMessage="1" prompt="wybierz PI" sqref="A18:A21 A14" xr:uid="{00000000-0002-0000-0100-000000000000}">
      <formula1>skroty_PI</formula1>
    </dataValidation>
  </dataValidation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72"/>
  <sheetViews>
    <sheetView zoomScale="80" zoomScaleNormal="80" zoomScaleSheetLayoutView="70" workbookViewId="0">
      <pane xSplit="1" ySplit="7" topLeftCell="I61" activePane="bottomRight" state="frozen"/>
      <selection pane="topRight" activeCell="B1" sqref="B1"/>
      <selection pane="bottomLeft" activeCell="A5" sqref="A5"/>
      <selection pane="bottomRight" sqref="A1:XFD1"/>
    </sheetView>
  </sheetViews>
  <sheetFormatPr defaultColWidth="9.1796875" defaultRowHeight="14.5" x14ac:dyDescent="0.35"/>
  <cols>
    <col min="1" max="1" width="18.7265625" style="10" customWidth="1"/>
    <col min="2" max="2" width="10.54296875" style="9" customWidth="1"/>
    <col min="3" max="3" width="18.7265625" style="9" customWidth="1"/>
    <col min="4" max="4" width="7.26953125" style="9" customWidth="1"/>
    <col min="5" max="5" width="16.1796875" style="9" customWidth="1"/>
    <col min="6" max="6" width="10.26953125" style="9" customWidth="1"/>
    <col min="7" max="7" width="10.54296875" style="9" customWidth="1"/>
    <col min="8" max="8" width="7.7265625" style="9" customWidth="1"/>
    <col min="9" max="9" width="18" style="9" customWidth="1"/>
    <col min="10" max="10" width="13.453125" style="9" customWidth="1"/>
    <col min="11" max="11" width="28.81640625" style="9" customWidth="1"/>
    <col min="12" max="12" width="15" style="9" customWidth="1"/>
    <col min="13" max="13" width="22.81640625" style="9" customWidth="1"/>
    <col min="14" max="14" width="21" style="9" customWidth="1"/>
    <col min="15" max="15" width="15.26953125" style="9" customWidth="1"/>
    <col min="16" max="16" width="19.26953125" style="9" customWidth="1"/>
    <col min="17" max="17" width="19.7265625" style="9" customWidth="1"/>
    <col min="18" max="18" width="20.54296875" style="10" customWidth="1"/>
    <col min="19" max="19" width="12.54296875" style="9" customWidth="1"/>
    <col min="20" max="20" width="19.81640625" style="9" customWidth="1"/>
    <col min="21" max="21" width="14.81640625" style="9" customWidth="1"/>
    <col min="22" max="22" width="18.453125" style="9" customWidth="1"/>
    <col min="23" max="23" width="13.26953125" style="9" customWidth="1"/>
    <col min="24" max="24" width="26.1796875" style="9" customWidth="1"/>
    <col min="25" max="25" width="18.1796875" style="9" customWidth="1"/>
    <col min="26" max="26" width="99.7265625" style="11" customWidth="1"/>
    <col min="27" max="27" width="9.1796875" style="9"/>
    <col min="28" max="28" width="16.54296875" style="9" customWidth="1"/>
    <col min="29" max="29" width="9.1796875" style="9"/>
    <col min="30" max="30" width="6.54296875" style="9" customWidth="1"/>
    <col min="31" max="16384" width="9.1796875" style="9"/>
  </cols>
  <sheetData>
    <row r="1" spans="1:30" s="18" customFormat="1" ht="12" x14ac:dyDescent="0.3">
      <c r="A1" s="8" t="s">
        <v>76</v>
      </c>
      <c r="R1" s="17"/>
      <c r="Z1" s="17"/>
    </row>
    <row r="2" spans="1:30" s="18" customFormat="1" ht="12" x14ac:dyDescent="0.3">
      <c r="A2" s="17"/>
      <c r="R2" s="17"/>
      <c r="Z2" s="17"/>
    </row>
    <row r="3" spans="1:30" s="20" customFormat="1" ht="12" x14ac:dyDescent="0.3">
      <c r="A3" s="52" t="s">
        <v>46</v>
      </c>
      <c r="H3" s="21"/>
      <c r="N3" s="22"/>
      <c r="O3" s="22"/>
      <c r="P3" s="22"/>
      <c r="Q3" s="22"/>
      <c r="R3" s="23"/>
      <c r="Z3" s="23"/>
    </row>
    <row r="4" spans="1:30" s="20" customFormat="1" ht="12" x14ac:dyDescent="0.3">
      <c r="A4" s="19"/>
      <c r="H4" s="21"/>
      <c r="N4" s="22"/>
      <c r="O4" s="22"/>
      <c r="P4" s="22"/>
      <c r="Q4" s="22"/>
      <c r="R4" s="23"/>
      <c r="Z4" s="23"/>
    </row>
    <row r="5" spans="1:30" s="5" customFormat="1" ht="99.75" customHeight="1" x14ac:dyDescent="0.25">
      <c r="A5" s="217" t="s">
        <v>17</v>
      </c>
      <c r="B5" s="217" t="s">
        <v>18</v>
      </c>
      <c r="C5" s="217" t="s">
        <v>19</v>
      </c>
      <c r="D5" s="74" t="s">
        <v>20</v>
      </c>
      <c r="E5" s="217" t="s">
        <v>21</v>
      </c>
      <c r="F5" s="217" t="s">
        <v>22</v>
      </c>
      <c r="G5" s="217" t="s">
        <v>23</v>
      </c>
      <c r="H5" s="217" t="s">
        <v>24</v>
      </c>
      <c r="I5" s="217" t="s">
        <v>25</v>
      </c>
      <c r="J5" s="217" t="s">
        <v>26</v>
      </c>
      <c r="K5" s="217" t="s">
        <v>27</v>
      </c>
      <c r="L5" s="217" t="s">
        <v>28</v>
      </c>
      <c r="M5" s="217" t="s">
        <v>4</v>
      </c>
      <c r="N5" s="217" t="s">
        <v>29</v>
      </c>
      <c r="O5" s="217"/>
      <c r="P5" s="217" t="s">
        <v>30</v>
      </c>
      <c r="Q5" s="217"/>
      <c r="R5" s="217" t="s">
        <v>31</v>
      </c>
      <c r="S5" s="74" t="s">
        <v>32</v>
      </c>
      <c r="T5" s="217" t="s">
        <v>33</v>
      </c>
      <c r="U5" s="217"/>
      <c r="V5" s="74" t="s">
        <v>34</v>
      </c>
      <c r="W5" s="74" t="s">
        <v>35</v>
      </c>
      <c r="X5" s="74" t="s">
        <v>36</v>
      </c>
      <c r="Y5" s="74" t="s">
        <v>37</v>
      </c>
      <c r="Z5" s="74" t="s">
        <v>38</v>
      </c>
      <c r="AD5" s="7" t="s">
        <v>39</v>
      </c>
    </row>
    <row r="6" spans="1:30" s="7" customFormat="1" ht="42.75" customHeight="1" x14ac:dyDescent="0.35">
      <c r="A6" s="217"/>
      <c r="B6" s="217"/>
      <c r="C6" s="217"/>
      <c r="D6" s="74" t="s">
        <v>40</v>
      </c>
      <c r="E6" s="217"/>
      <c r="F6" s="217"/>
      <c r="G6" s="217"/>
      <c r="H6" s="217"/>
      <c r="I6" s="217"/>
      <c r="J6" s="217"/>
      <c r="K6" s="217"/>
      <c r="L6" s="217"/>
      <c r="M6" s="217"/>
      <c r="N6" s="74" t="s">
        <v>5</v>
      </c>
      <c r="O6" s="74" t="s">
        <v>6</v>
      </c>
      <c r="P6" s="74" t="s">
        <v>5</v>
      </c>
      <c r="Q6" s="74" t="s">
        <v>6</v>
      </c>
      <c r="R6" s="217"/>
      <c r="S6" s="74" t="s">
        <v>40</v>
      </c>
      <c r="T6" s="74" t="s">
        <v>40</v>
      </c>
      <c r="U6" s="74" t="s">
        <v>41</v>
      </c>
      <c r="V6" s="74" t="s">
        <v>40</v>
      </c>
      <c r="W6" s="74" t="s">
        <v>40</v>
      </c>
      <c r="X6" s="74" t="s">
        <v>40</v>
      </c>
      <c r="Y6" s="74"/>
      <c r="Z6" s="74"/>
      <c r="AD6" s="7" t="s">
        <v>42</v>
      </c>
    </row>
    <row r="7" spans="1:30" s="7" customFormat="1" ht="19.149999999999999" customHeight="1" x14ac:dyDescent="0.35">
      <c r="A7" s="153">
        <v>1</v>
      </c>
      <c r="B7" s="153">
        <v>2</v>
      </c>
      <c r="C7" s="153">
        <v>3</v>
      </c>
      <c r="D7" s="153">
        <v>4</v>
      </c>
      <c r="E7" s="153">
        <v>5</v>
      </c>
      <c r="F7" s="153">
        <v>6</v>
      </c>
      <c r="G7" s="153">
        <v>7</v>
      </c>
      <c r="H7" s="153">
        <v>8</v>
      </c>
      <c r="I7" s="153">
        <v>9</v>
      </c>
      <c r="J7" s="153">
        <v>10</v>
      </c>
      <c r="K7" s="153">
        <v>11</v>
      </c>
      <c r="L7" s="153">
        <v>12</v>
      </c>
      <c r="M7" s="153">
        <v>13</v>
      </c>
      <c r="N7" s="153">
        <v>14</v>
      </c>
      <c r="O7" s="153">
        <v>15</v>
      </c>
      <c r="P7" s="153">
        <v>16</v>
      </c>
      <c r="Q7" s="153">
        <v>17</v>
      </c>
      <c r="R7" s="153">
        <v>18</v>
      </c>
      <c r="S7" s="153">
        <v>19</v>
      </c>
      <c r="T7" s="153">
        <v>20</v>
      </c>
      <c r="U7" s="153">
        <v>21</v>
      </c>
      <c r="V7" s="153">
        <v>22</v>
      </c>
      <c r="W7" s="153">
        <v>23</v>
      </c>
      <c r="X7" s="153">
        <v>24</v>
      </c>
      <c r="Y7" s="153">
        <v>25</v>
      </c>
      <c r="Z7" s="153">
        <v>26</v>
      </c>
      <c r="AD7" s="7" t="s">
        <v>43</v>
      </c>
    </row>
    <row r="8" spans="1:30" s="7" customFormat="1" ht="19.149999999999999" customHeight="1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154">
        <f>N9+N46+N54+N58+N62</f>
        <v>186973023.31999999</v>
      </c>
      <c r="O8" s="154">
        <f>O9+O46+O54+O58+O62</f>
        <v>32995239.669999998</v>
      </c>
      <c r="P8" s="154">
        <f>P9+P46+P54+P58+P62</f>
        <v>186973023.31999999</v>
      </c>
      <c r="Q8" s="154">
        <f>Q9+Q46+Q54+Q58+Q62</f>
        <v>32995239.669999998</v>
      </c>
      <c r="R8" s="73"/>
      <c r="S8" s="73"/>
      <c r="T8" s="73"/>
      <c r="U8" s="155">
        <f>SUM(U9:U62)</f>
        <v>89</v>
      </c>
      <c r="V8" s="70"/>
      <c r="W8" s="70"/>
      <c r="X8" s="70"/>
      <c r="Y8" s="70"/>
      <c r="Z8" s="70"/>
    </row>
    <row r="9" spans="1:30" s="5" customFormat="1" ht="11.5" x14ac:dyDescent="0.25">
      <c r="A9" s="196" t="s">
        <v>268</v>
      </c>
      <c r="B9" s="196" t="s">
        <v>83</v>
      </c>
      <c r="C9" s="203" t="s">
        <v>269</v>
      </c>
      <c r="D9" s="196" t="s">
        <v>270</v>
      </c>
      <c r="E9" s="196"/>
      <c r="F9" s="196"/>
      <c r="G9" s="203" t="s">
        <v>271</v>
      </c>
      <c r="H9" s="216" t="s">
        <v>272</v>
      </c>
      <c r="I9" s="190"/>
      <c r="J9" s="191"/>
      <c r="K9" s="71"/>
      <c r="L9" s="71"/>
      <c r="M9" s="213" t="s">
        <v>273</v>
      </c>
      <c r="N9" s="103">
        <v>140275938.53</v>
      </c>
      <c r="O9" s="103">
        <v>24754577.640000001</v>
      </c>
      <c r="P9" s="103">
        <v>140275938.53</v>
      </c>
      <c r="Q9" s="103">
        <v>24754577.640000001</v>
      </c>
      <c r="R9" s="203" t="s">
        <v>274</v>
      </c>
      <c r="S9" s="75" t="s">
        <v>270</v>
      </c>
      <c r="T9" s="75" t="s">
        <v>275</v>
      </c>
      <c r="U9" s="78">
        <v>89</v>
      </c>
      <c r="V9" s="75" t="s">
        <v>275</v>
      </c>
      <c r="W9" s="75" t="s">
        <v>275</v>
      </c>
      <c r="X9" s="75" t="s">
        <v>275</v>
      </c>
      <c r="Y9" s="156" t="s">
        <v>43</v>
      </c>
      <c r="Z9" s="190" t="s">
        <v>415</v>
      </c>
    </row>
    <row r="10" spans="1:30" s="5" customFormat="1" ht="23" x14ac:dyDescent="0.25">
      <c r="A10" s="196"/>
      <c r="B10" s="196"/>
      <c r="C10" s="203"/>
      <c r="D10" s="196"/>
      <c r="E10" s="196"/>
      <c r="F10" s="196"/>
      <c r="G10" s="203"/>
      <c r="H10" s="216"/>
      <c r="I10" s="190"/>
      <c r="J10" s="191"/>
      <c r="K10" s="64" t="s">
        <v>276</v>
      </c>
      <c r="L10" s="72" t="s">
        <v>277</v>
      </c>
      <c r="M10" s="213"/>
      <c r="N10" s="219"/>
      <c r="O10" s="219"/>
      <c r="P10" s="219"/>
      <c r="Q10" s="219"/>
      <c r="R10" s="203"/>
      <c r="S10" s="75" t="s">
        <v>270</v>
      </c>
      <c r="T10" s="75" t="s">
        <v>275</v>
      </c>
      <c r="U10" s="79"/>
      <c r="V10" s="75" t="s">
        <v>275</v>
      </c>
      <c r="W10" s="75" t="s">
        <v>275</v>
      </c>
      <c r="X10" s="75" t="s">
        <v>275</v>
      </c>
      <c r="Y10" s="75"/>
      <c r="Z10" s="191"/>
    </row>
    <row r="11" spans="1:30" s="5" customFormat="1" ht="23" x14ac:dyDescent="0.25">
      <c r="A11" s="196"/>
      <c r="B11" s="196"/>
      <c r="C11" s="203"/>
      <c r="D11" s="196"/>
      <c r="E11" s="196"/>
      <c r="F11" s="196"/>
      <c r="G11" s="203"/>
      <c r="H11" s="216"/>
      <c r="I11" s="190"/>
      <c r="J11" s="191"/>
      <c r="K11" s="64" t="s">
        <v>278</v>
      </c>
      <c r="L11" s="72" t="s">
        <v>279</v>
      </c>
      <c r="M11" s="213"/>
      <c r="N11" s="219"/>
      <c r="O11" s="219"/>
      <c r="P11" s="219"/>
      <c r="Q11" s="219"/>
      <c r="R11" s="203"/>
      <c r="S11" s="75" t="s">
        <v>270</v>
      </c>
      <c r="T11" s="75" t="s">
        <v>275</v>
      </c>
      <c r="U11" s="79"/>
      <c r="V11" s="75" t="s">
        <v>275</v>
      </c>
      <c r="W11" s="75" t="s">
        <v>275</v>
      </c>
      <c r="X11" s="75" t="s">
        <v>275</v>
      </c>
      <c r="Y11" s="75"/>
      <c r="Z11" s="191"/>
    </row>
    <row r="12" spans="1:30" s="5" customFormat="1" ht="34.5" x14ac:dyDescent="0.25">
      <c r="A12" s="196"/>
      <c r="B12" s="196"/>
      <c r="C12" s="203"/>
      <c r="D12" s="196"/>
      <c r="E12" s="196"/>
      <c r="F12" s="196"/>
      <c r="G12" s="203"/>
      <c r="H12" s="216"/>
      <c r="I12" s="190"/>
      <c r="J12" s="191"/>
      <c r="K12" s="64" t="s">
        <v>280</v>
      </c>
      <c r="L12" s="72" t="s">
        <v>281</v>
      </c>
      <c r="M12" s="213"/>
      <c r="N12" s="219"/>
      <c r="O12" s="219"/>
      <c r="P12" s="219"/>
      <c r="Q12" s="219"/>
      <c r="R12" s="203"/>
      <c r="S12" s="75" t="s">
        <v>270</v>
      </c>
      <c r="T12" s="75" t="s">
        <v>275</v>
      </c>
      <c r="U12" s="79"/>
      <c r="V12" s="75" t="s">
        <v>275</v>
      </c>
      <c r="W12" s="75" t="s">
        <v>275</v>
      </c>
      <c r="X12" s="75" t="s">
        <v>275</v>
      </c>
      <c r="Y12" s="75"/>
      <c r="Z12" s="191"/>
    </row>
    <row r="13" spans="1:30" s="5" customFormat="1" ht="34.5" x14ac:dyDescent="0.25">
      <c r="A13" s="196"/>
      <c r="B13" s="196"/>
      <c r="C13" s="203"/>
      <c r="D13" s="196"/>
      <c r="E13" s="196"/>
      <c r="F13" s="196"/>
      <c r="G13" s="203"/>
      <c r="H13" s="216"/>
      <c r="I13" s="190"/>
      <c r="J13" s="191"/>
      <c r="K13" s="64" t="s">
        <v>282</v>
      </c>
      <c r="L13" s="72" t="s">
        <v>272</v>
      </c>
      <c r="M13" s="213"/>
      <c r="N13" s="219"/>
      <c r="O13" s="219"/>
      <c r="P13" s="219"/>
      <c r="Q13" s="219"/>
      <c r="R13" s="203"/>
      <c r="S13" s="75" t="s">
        <v>270</v>
      </c>
      <c r="T13" s="75" t="s">
        <v>275</v>
      </c>
      <c r="U13" s="79"/>
      <c r="V13" s="75" t="s">
        <v>275</v>
      </c>
      <c r="W13" s="75" t="s">
        <v>275</v>
      </c>
      <c r="X13" s="75" t="s">
        <v>275</v>
      </c>
      <c r="Y13" s="75"/>
      <c r="Z13" s="191"/>
    </row>
    <row r="14" spans="1:30" s="5" customFormat="1" ht="23" x14ac:dyDescent="0.25">
      <c r="A14" s="196"/>
      <c r="B14" s="196"/>
      <c r="C14" s="203"/>
      <c r="D14" s="196"/>
      <c r="E14" s="196"/>
      <c r="F14" s="196"/>
      <c r="G14" s="203"/>
      <c r="H14" s="216"/>
      <c r="I14" s="190"/>
      <c r="J14" s="191"/>
      <c r="K14" s="64" t="s">
        <v>283</v>
      </c>
      <c r="L14" s="72" t="s">
        <v>272</v>
      </c>
      <c r="M14" s="213"/>
      <c r="N14" s="219"/>
      <c r="O14" s="219"/>
      <c r="P14" s="219"/>
      <c r="Q14" s="219"/>
      <c r="R14" s="203"/>
      <c r="S14" s="75" t="s">
        <v>270</v>
      </c>
      <c r="T14" s="75" t="s">
        <v>275</v>
      </c>
      <c r="U14" s="79"/>
      <c r="V14" s="75" t="s">
        <v>275</v>
      </c>
      <c r="W14" s="75" t="s">
        <v>275</v>
      </c>
      <c r="X14" s="75" t="s">
        <v>275</v>
      </c>
      <c r="Y14" s="75"/>
      <c r="Z14" s="191"/>
    </row>
    <row r="15" spans="1:30" s="5" customFormat="1" ht="34.5" x14ac:dyDescent="0.25">
      <c r="A15" s="196"/>
      <c r="B15" s="196"/>
      <c r="C15" s="203"/>
      <c r="D15" s="196"/>
      <c r="E15" s="196"/>
      <c r="F15" s="196"/>
      <c r="G15" s="203"/>
      <c r="H15" s="216"/>
      <c r="I15" s="190"/>
      <c r="J15" s="191"/>
      <c r="K15" s="64" t="s">
        <v>284</v>
      </c>
      <c r="L15" s="72" t="s">
        <v>285</v>
      </c>
      <c r="M15" s="213"/>
      <c r="N15" s="219"/>
      <c r="O15" s="219"/>
      <c r="P15" s="219"/>
      <c r="Q15" s="219"/>
      <c r="R15" s="203"/>
      <c r="S15" s="75" t="s">
        <v>270</v>
      </c>
      <c r="T15" s="75" t="s">
        <v>275</v>
      </c>
      <c r="U15" s="79"/>
      <c r="V15" s="75" t="s">
        <v>275</v>
      </c>
      <c r="W15" s="75" t="s">
        <v>275</v>
      </c>
      <c r="X15" s="75" t="s">
        <v>275</v>
      </c>
      <c r="Y15" s="75"/>
      <c r="Z15" s="191"/>
    </row>
    <row r="16" spans="1:30" s="5" customFormat="1" ht="23" x14ac:dyDescent="0.25">
      <c r="A16" s="196"/>
      <c r="B16" s="196"/>
      <c r="C16" s="203"/>
      <c r="D16" s="196"/>
      <c r="E16" s="196"/>
      <c r="F16" s="196"/>
      <c r="G16" s="203"/>
      <c r="H16" s="216"/>
      <c r="I16" s="190"/>
      <c r="J16" s="191"/>
      <c r="K16" s="64" t="s">
        <v>286</v>
      </c>
      <c r="L16" s="72" t="s">
        <v>272</v>
      </c>
      <c r="M16" s="213"/>
      <c r="N16" s="219"/>
      <c r="O16" s="219"/>
      <c r="P16" s="219"/>
      <c r="Q16" s="219"/>
      <c r="R16" s="203"/>
      <c r="S16" s="75" t="s">
        <v>270</v>
      </c>
      <c r="T16" s="75" t="s">
        <v>275</v>
      </c>
      <c r="U16" s="79"/>
      <c r="V16" s="75" t="s">
        <v>275</v>
      </c>
      <c r="W16" s="75" t="s">
        <v>275</v>
      </c>
      <c r="X16" s="75" t="s">
        <v>275</v>
      </c>
      <c r="Y16" s="75"/>
      <c r="Z16" s="191"/>
    </row>
    <row r="17" spans="1:26" s="5" customFormat="1" ht="23" x14ac:dyDescent="0.25">
      <c r="A17" s="196"/>
      <c r="B17" s="196"/>
      <c r="C17" s="203"/>
      <c r="D17" s="196"/>
      <c r="E17" s="196"/>
      <c r="F17" s="196"/>
      <c r="G17" s="203"/>
      <c r="H17" s="216"/>
      <c r="I17" s="190"/>
      <c r="J17" s="191"/>
      <c r="K17" s="64" t="s">
        <v>287</v>
      </c>
      <c r="L17" s="32" t="s">
        <v>288</v>
      </c>
      <c r="M17" s="213"/>
      <c r="N17" s="219"/>
      <c r="O17" s="219"/>
      <c r="P17" s="219"/>
      <c r="Q17" s="219"/>
      <c r="R17" s="203"/>
      <c r="S17" s="75" t="s">
        <v>270</v>
      </c>
      <c r="T17" s="75" t="s">
        <v>275</v>
      </c>
      <c r="U17" s="79"/>
      <c r="V17" s="75" t="s">
        <v>275</v>
      </c>
      <c r="W17" s="75" t="s">
        <v>275</v>
      </c>
      <c r="X17" s="75" t="s">
        <v>275</v>
      </c>
      <c r="Y17" s="75"/>
      <c r="Z17" s="191"/>
    </row>
    <row r="18" spans="1:26" s="5" customFormat="1" ht="23" x14ac:dyDescent="0.25">
      <c r="A18" s="196"/>
      <c r="B18" s="196"/>
      <c r="C18" s="203"/>
      <c r="D18" s="196"/>
      <c r="E18" s="196"/>
      <c r="F18" s="196"/>
      <c r="G18" s="203"/>
      <c r="H18" s="216"/>
      <c r="I18" s="190"/>
      <c r="J18" s="191"/>
      <c r="K18" s="64" t="s">
        <v>289</v>
      </c>
      <c r="L18" s="72" t="s">
        <v>290</v>
      </c>
      <c r="M18" s="213"/>
      <c r="N18" s="219"/>
      <c r="O18" s="219"/>
      <c r="P18" s="219"/>
      <c r="Q18" s="219"/>
      <c r="R18" s="203"/>
      <c r="S18" s="75" t="s">
        <v>270</v>
      </c>
      <c r="T18" s="75" t="s">
        <v>275</v>
      </c>
      <c r="U18" s="79"/>
      <c r="V18" s="75" t="s">
        <v>275</v>
      </c>
      <c r="W18" s="75" t="s">
        <v>275</v>
      </c>
      <c r="X18" s="75" t="s">
        <v>275</v>
      </c>
      <c r="Y18" s="75"/>
      <c r="Z18" s="191"/>
    </row>
    <row r="19" spans="1:26" s="5" customFormat="1" ht="11.5" x14ac:dyDescent="0.25">
      <c r="A19" s="196"/>
      <c r="B19" s="196"/>
      <c r="C19" s="203"/>
      <c r="D19" s="196"/>
      <c r="E19" s="196"/>
      <c r="F19" s="196"/>
      <c r="G19" s="203"/>
      <c r="H19" s="216"/>
      <c r="I19" s="190"/>
      <c r="J19" s="191"/>
      <c r="K19" s="64" t="s">
        <v>291</v>
      </c>
      <c r="L19" s="72" t="s">
        <v>292</v>
      </c>
      <c r="M19" s="213"/>
      <c r="N19" s="219"/>
      <c r="O19" s="219"/>
      <c r="P19" s="219"/>
      <c r="Q19" s="219"/>
      <c r="R19" s="203"/>
      <c r="S19" s="75" t="s">
        <v>270</v>
      </c>
      <c r="T19" s="75" t="s">
        <v>275</v>
      </c>
      <c r="U19" s="79"/>
      <c r="V19" s="75" t="s">
        <v>275</v>
      </c>
      <c r="W19" s="75" t="s">
        <v>275</v>
      </c>
      <c r="X19" s="75" t="s">
        <v>275</v>
      </c>
      <c r="Y19" s="75"/>
      <c r="Z19" s="191"/>
    </row>
    <row r="20" spans="1:26" s="5" customFormat="1" ht="23" x14ac:dyDescent="0.25">
      <c r="A20" s="196"/>
      <c r="B20" s="196"/>
      <c r="C20" s="203"/>
      <c r="D20" s="196"/>
      <c r="E20" s="196"/>
      <c r="F20" s="196"/>
      <c r="G20" s="203"/>
      <c r="H20" s="216"/>
      <c r="I20" s="190"/>
      <c r="J20" s="191"/>
      <c r="K20" s="64" t="s">
        <v>293</v>
      </c>
      <c r="L20" s="72" t="s">
        <v>272</v>
      </c>
      <c r="M20" s="213"/>
      <c r="N20" s="219"/>
      <c r="O20" s="219"/>
      <c r="P20" s="219"/>
      <c r="Q20" s="219"/>
      <c r="R20" s="203"/>
      <c r="S20" s="75" t="s">
        <v>270</v>
      </c>
      <c r="T20" s="75" t="s">
        <v>275</v>
      </c>
      <c r="U20" s="79"/>
      <c r="V20" s="75" t="s">
        <v>275</v>
      </c>
      <c r="W20" s="75" t="s">
        <v>275</v>
      </c>
      <c r="X20" s="75" t="s">
        <v>275</v>
      </c>
      <c r="Y20" s="75"/>
      <c r="Z20" s="191"/>
    </row>
    <row r="21" spans="1:26" s="5" customFormat="1" ht="46" x14ac:dyDescent="0.25">
      <c r="A21" s="196"/>
      <c r="B21" s="196"/>
      <c r="C21" s="203"/>
      <c r="D21" s="196"/>
      <c r="E21" s="196"/>
      <c r="F21" s="196"/>
      <c r="G21" s="203"/>
      <c r="H21" s="216"/>
      <c r="I21" s="190"/>
      <c r="J21" s="191"/>
      <c r="K21" s="64" t="s">
        <v>294</v>
      </c>
      <c r="L21" s="72" t="s">
        <v>272</v>
      </c>
      <c r="M21" s="213"/>
      <c r="N21" s="219"/>
      <c r="O21" s="219"/>
      <c r="P21" s="219"/>
      <c r="Q21" s="219"/>
      <c r="R21" s="203"/>
      <c r="S21" s="75" t="s">
        <v>270</v>
      </c>
      <c r="T21" s="75" t="s">
        <v>270</v>
      </c>
      <c r="U21" s="79"/>
      <c r="V21" s="75" t="s">
        <v>270</v>
      </c>
      <c r="W21" s="75" t="s">
        <v>275</v>
      </c>
      <c r="X21" s="75" t="s">
        <v>275</v>
      </c>
      <c r="Y21" s="75"/>
      <c r="Z21" s="191"/>
    </row>
    <row r="22" spans="1:26" s="5" customFormat="1" ht="23" x14ac:dyDescent="0.25">
      <c r="A22" s="196"/>
      <c r="B22" s="196"/>
      <c r="C22" s="203"/>
      <c r="D22" s="196"/>
      <c r="E22" s="196"/>
      <c r="F22" s="196"/>
      <c r="G22" s="203"/>
      <c r="H22" s="216"/>
      <c r="I22" s="190"/>
      <c r="J22" s="191"/>
      <c r="K22" s="64" t="s">
        <v>295</v>
      </c>
      <c r="L22" s="72" t="s">
        <v>272</v>
      </c>
      <c r="M22" s="213"/>
      <c r="N22" s="219"/>
      <c r="O22" s="219"/>
      <c r="P22" s="219"/>
      <c r="Q22" s="219"/>
      <c r="R22" s="203"/>
      <c r="S22" s="75" t="s">
        <v>270</v>
      </c>
      <c r="T22" s="75" t="s">
        <v>270</v>
      </c>
      <c r="U22" s="79"/>
      <c r="V22" s="75" t="s">
        <v>270</v>
      </c>
      <c r="W22" s="75" t="s">
        <v>275</v>
      </c>
      <c r="X22" s="75" t="s">
        <v>275</v>
      </c>
      <c r="Y22" s="75"/>
      <c r="Z22" s="191"/>
    </row>
    <row r="23" spans="1:26" s="5" customFormat="1" ht="23" x14ac:dyDescent="0.25">
      <c r="A23" s="196"/>
      <c r="B23" s="196"/>
      <c r="C23" s="203"/>
      <c r="D23" s="196"/>
      <c r="E23" s="196"/>
      <c r="F23" s="196"/>
      <c r="G23" s="203"/>
      <c r="H23" s="216"/>
      <c r="I23" s="190"/>
      <c r="J23" s="191"/>
      <c r="K23" s="64" t="s">
        <v>296</v>
      </c>
      <c r="L23" s="72" t="s">
        <v>272</v>
      </c>
      <c r="M23" s="213"/>
      <c r="N23" s="219"/>
      <c r="O23" s="219"/>
      <c r="P23" s="219"/>
      <c r="Q23" s="219"/>
      <c r="R23" s="203"/>
      <c r="S23" s="75" t="s">
        <v>270</v>
      </c>
      <c r="T23" s="75" t="s">
        <v>270</v>
      </c>
      <c r="U23" s="79"/>
      <c r="V23" s="75" t="s">
        <v>270</v>
      </c>
      <c r="W23" s="75" t="s">
        <v>275</v>
      </c>
      <c r="X23" s="75" t="s">
        <v>275</v>
      </c>
      <c r="Y23" s="75"/>
      <c r="Z23" s="191"/>
    </row>
    <row r="24" spans="1:26" s="5" customFormat="1" ht="23" x14ac:dyDescent="0.25">
      <c r="A24" s="196"/>
      <c r="B24" s="196"/>
      <c r="C24" s="203"/>
      <c r="D24" s="196"/>
      <c r="E24" s="196"/>
      <c r="F24" s="196"/>
      <c r="G24" s="203"/>
      <c r="H24" s="216"/>
      <c r="I24" s="190"/>
      <c r="J24" s="191"/>
      <c r="K24" s="64" t="s">
        <v>297</v>
      </c>
      <c r="L24" s="72" t="s">
        <v>298</v>
      </c>
      <c r="M24" s="213"/>
      <c r="N24" s="219"/>
      <c r="O24" s="219"/>
      <c r="P24" s="219"/>
      <c r="Q24" s="219"/>
      <c r="R24" s="203"/>
      <c r="S24" s="75" t="s">
        <v>270</v>
      </c>
      <c r="T24" s="75" t="s">
        <v>270</v>
      </c>
      <c r="U24" s="79"/>
      <c r="V24" s="75" t="s">
        <v>270</v>
      </c>
      <c r="W24" s="75" t="s">
        <v>275</v>
      </c>
      <c r="X24" s="75" t="s">
        <v>275</v>
      </c>
      <c r="Y24" s="75"/>
      <c r="Z24" s="191"/>
    </row>
    <row r="25" spans="1:26" s="5" customFormat="1" ht="23" x14ac:dyDescent="0.25">
      <c r="A25" s="196"/>
      <c r="B25" s="196"/>
      <c r="C25" s="203"/>
      <c r="D25" s="196"/>
      <c r="E25" s="196"/>
      <c r="F25" s="196"/>
      <c r="G25" s="203"/>
      <c r="H25" s="216"/>
      <c r="I25" s="190"/>
      <c r="J25" s="191"/>
      <c r="K25" s="64" t="s">
        <v>299</v>
      </c>
      <c r="L25" s="72" t="s">
        <v>300</v>
      </c>
      <c r="M25" s="213"/>
      <c r="N25" s="219"/>
      <c r="O25" s="219"/>
      <c r="P25" s="219"/>
      <c r="Q25" s="219"/>
      <c r="R25" s="203"/>
      <c r="S25" s="75" t="s">
        <v>270</v>
      </c>
      <c r="T25" s="75" t="s">
        <v>270</v>
      </c>
      <c r="U25" s="79"/>
      <c r="V25" s="75" t="s">
        <v>270</v>
      </c>
      <c r="W25" s="75" t="s">
        <v>275</v>
      </c>
      <c r="X25" s="75" t="s">
        <v>275</v>
      </c>
      <c r="Y25" s="75"/>
      <c r="Z25" s="191"/>
    </row>
    <row r="26" spans="1:26" s="5" customFormat="1" ht="11.5" x14ac:dyDescent="0.25">
      <c r="A26" s="196"/>
      <c r="B26" s="196"/>
      <c r="C26" s="203"/>
      <c r="D26" s="196"/>
      <c r="E26" s="196"/>
      <c r="F26" s="196"/>
      <c r="G26" s="203"/>
      <c r="H26" s="216"/>
      <c r="I26" s="190"/>
      <c r="J26" s="191"/>
      <c r="K26" s="64" t="s">
        <v>301</v>
      </c>
      <c r="L26" s="72" t="s">
        <v>302</v>
      </c>
      <c r="M26" s="213"/>
      <c r="N26" s="219"/>
      <c r="O26" s="219"/>
      <c r="P26" s="219"/>
      <c r="Q26" s="219"/>
      <c r="R26" s="203"/>
      <c r="S26" s="75" t="s">
        <v>270</v>
      </c>
      <c r="T26" s="75" t="s">
        <v>270</v>
      </c>
      <c r="U26" s="79"/>
      <c r="V26" s="75" t="s">
        <v>270</v>
      </c>
      <c r="W26" s="75" t="s">
        <v>275</v>
      </c>
      <c r="X26" s="75" t="s">
        <v>275</v>
      </c>
      <c r="Y26" s="75"/>
      <c r="Z26" s="191"/>
    </row>
    <row r="27" spans="1:26" s="5" customFormat="1" ht="34.5" x14ac:dyDescent="0.25">
      <c r="A27" s="196"/>
      <c r="B27" s="196"/>
      <c r="C27" s="203"/>
      <c r="D27" s="196"/>
      <c r="E27" s="196"/>
      <c r="F27" s="196"/>
      <c r="G27" s="203"/>
      <c r="H27" s="216"/>
      <c r="I27" s="190"/>
      <c r="J27" s="191"/>
      <c r="K27" s="64" t="s">
        <v>303</v>
      </c>
      <c r="L27" s="72" t="s">
        <v>272</v>
      </c>
      <c r="M27" s="213"/>
      <c r="N27" s="219"/>
      <c r="O27" s="219"/>
      <c r="P27" s="219"/>
      <c r="Q27" s="219"/>
      <c r="R27" s="203"/>
      <c r="S27" s="75" t="s">
        <v>270</v>
      </c>
      <c r="T27" s="75" t="s">
        <v>270</v>
      </c>
      <c r="U27" s="79"/>
      <c r="V27" s="75" t="s">
        <v>270</v>
      </c>
      <c r="W27" s="75" t="s">
        <v>275</v>
      </c>
      <c r="X27" s="75" t="s">
        <v>275</v>
      </c>
      <c r="Y27" s="75"/>
      <c r="Z27" s="191"/>
    </row>
    <row r="28" spans="1:26" s="5" customFormat="1" ht="34.5" x14ac:dyDescent="0.25">
      <c r="A28" s="196"/>
      <c r="B28" s="196"/>
      <c r="C28" s="203"/>
      <c r="D28" s="196"/>
      <c r="E28" s="196"/>
      <c r="F28" s="196"/>
      <c r="G28" s="203"/>
      <c r="H28" s="216"/>
      <c r="I28" s="190"/>
      <c r="J28" s="191"/>
      <c r="K28" s="64" t="s">
        <v>304</v>
      </c>
      <c r="L28" s="72" t="s">
        <v>305</v>
      </c>
      <c r="M28" s="213"/>
      <c r="N28" s="219"/>
      <c r="O28" s="219"/>
      <c r="P28" s="219"/>
      <c r="Q28" s="219"/>
      <c r="R28" s="203"/>
      <c r="S28" s="75" t="s">
        <v>270</v>
      </c>
      <c r="T28" s="75" t="s">
        <v>270</v>
      </c>
      <c r="U28" s="79"/>
      <c r="V28" s="75" t="s">
        <v>270</v>
      </c>
      <c r="W28" s="75" t="s">
        <v>275</v>
      </c>
      <c r="X28" s="75" t="s">
        <v>275</v>
      </c>
      <c r="Y28" s="75"/>
      <c r="Z28" s="191"/>
    </row>
    <row r="29" spans="1:26" s="5" customFormat="1" ht="23" x14ac:dyDescent="0.25">
      <c r="A29" s="196"/>
      <c r="B29" s="196"/>
      <c r="C29" s="203"/>
      <c r="D29" s="196"/>
      <c r="E29" s="196"/>
      <c r="F29" s="196"/>
      <c r="G29" s="203"/>
      <c r="H29" s="216"/>
      <c r="I29" s="190"/>
      <c r="J29" s="191"/>
      <c r="K29" s="64" t="s">
        <v>306</v>
      </c>
      <c r="L29" s="72" t="s">
        <v>307</v>
      </c>
      <c r="M29" s="213"/>
      <c r="N29" s="219"/>
      <c r="O29" s="219"/>
      <c r="P29" s="219"/>
      <c r="Q29" s="219"/>
      <c r="R29" s="203"/>
      <c r="S29" s="75" t="s">
        <v>270</v>
      </c>
      <c r="T29" s="75" t="s">
        <v>270</v>
      </c>
      <c r="U29" s="79"/>
      <c r="V29" s="75" t="s">
        <v>270</v>
      </c>
      <c r="W29" s="75" t="s">
        <v>275</v>
      </c>
      <c r="X29" s="75" t="s">
        <v>275</v>
      </c>
      <c r="Y29" s="75"/>
      <c r="Z29" s="191"/>
    </row>
    <row r="30" spans="1:26" s="5" customFormat="1" ht="23" x14ac:dyDescent="0.25">
      <c r="A30" s="196"/>
      <c r="B30" s="196"/>
      <c r="C30" s="203"/>
      <c r="D30" s="196"/>
      <c r="E30" s="196"/>
      <c r="F30" s="196"/>
      <c r="G30" s="203"/>
      <c r="H30" s="216"/>
      <c r="I30" s="190"/>
      <c r="J30" s="191"/>
      <c r="K30" s="64" t="s">
        <v>308</v>
      </c>
      <c r="L30" s="72" t="s">
        <v>309</v>
      </c>
      <c r="M30" s="213"/>
      <c r="N30" s="219"/>
      <c r="O30" s="219"/>
      <c r="P30" s="219"/>
      <c r="Q30" s="219"/>
      <c r="R30" s="203"/>
      <c r="S30" s="75" t="s">
        <v>270</v>
      </c>
      <c r="T30" s="75" t="s">
        <v>270</v>
      </c>
      <c r="U30" s="79"/>
      <c r="V30" s="75" t="s">
        <v>270</v>
      </c>
      <c r="W30" s="75" t="s">
        <v>275</v>
      </c>
      <c r="X30" s="75" t="s">
        <v>275</v>
      </c>
      <c r="Y30" s="75"/>
      <c r="Z30" s="191"/>
    </row>
    <row r="31" spans="1:26" s="5" customFormat="1" ht="23" x14ac:dyDescent="0.25">
      <c r="A31" s="196"/>
      <c r="B31" s="196"/>
      <c r="C31" s="203"/>
      <c r="D31" s="196"/>
      <c r="E31" s="196"/>
      <c r="F31" s="196"/>
      <c r="G31" s="203"/>
      <c r="H31" s="216"/>
      <c r="I31" s="190"/>
      <c r="J31" s="191"/>
      <c r="K31" s="64" t="s">
        <v>310</v>
      </c>
      <c r="L31" s="72" t="s">
        <v>311</v>
      </c>
      <c r="M31" s="213"/>
      <c r="N31" s="219"/>
      <c r="O31" s="219"/>
      <c r="P31" s="219"/>
      <c r="Q31" s="219"/>
      <c r="R31" s="203"/>
      <c r="S31" s="75" t="s">
        <v>270</v>
      </c>
      <c r="T31" s="75" t="s">
        <v>270</v>
      </c>
      <c r="U31" s="79"/>
      <c r="V31" s="75" t="s">
        <v>270</v>
      </c>
      <c r="W31" s="75" t="s">
        <v>275</v>
      </c>
      <c r="X31" s="75" t="s">
        <v>275</v>
      </c>
      <c r="Y31" s="75"/>
      <c r="Z31" s="191"/>
    </row>
    <row r="32" spans="1:26" s="5" customFormat="1" ht="23" x14ac:dyDescent="0.25">
      <c r="A32" s="196"/>
      <c r="B32" s="196"/>
      <c r="C32" s="203"/>
      <c r="D32" s="196"/>
      <c r="E32" s="196"/>
      <c r="F32" s="196"/>
      <c r="G32" s="203"/>
      <c r="H32" s="216"/>
      <c r="I32" s="190"/>
      <c r="J32" s="191"/>
      <c r="K32" s="64" t="s">
        <v>312</v>
      </c>
      <c r="L32" s="72" t="s">
        <v>272</v>
      </c>
      <c r="M32" s="213"/>
      <c r="N32" s="219"/>
      <c r="O32" s="219"/>
      <c r="P32" s="219"/>
      <c r="Q32" s="219"/>
      <c r="R32" s="203"/>
      <c r="S32" s="75" t="s">
        <v>270</v>
      </c>
      <c r="T32" s="75" t="s">
        <v>270</v>
      </c>
      <c r="U32" s="79"/>
      <c r="V32" s="75" t="s">
        <v>270</v>
      </c>
      <c r="W32" s="75" t="s">
        <v>275</v>
      </c>
      <c r="X32" s="75" t="s">
        <v>275</v>
      </c>
      <c r="Y32" s="75"/>
      <c r="Z32" s="191"/>
    </row>
    <row r="33" spans="1:26" s="5" customFormat="1" ht="23" x14ac:dyDescent="0.25">
      <c r="A33" s="196"/>
      <c r="B33" s="196"/>
      <c r="C33" s="203"/>
      <c r="D33" s="196"/>
      <c r="E33" s="196"/>
      <c r="F33" s="196"/>
      <c r="G33" s="203"/>
      <c r="H33" s="216"/>
      <c r="I33" s="190"/>
      <c r="J33" s="191"/>
      <c r="K33" s="64" t="s">
        <v>313</v>
      </c>
      <c r="L33" s="72" t="s">
        <v>290</v>
      </c>
      <c r="M33" s="213"/>
      <c r="N33" s="219"/>
      <c r="O33" s="219"/>
      <c r="P33" s="219"/>
      <c r="Q33" s="219"/>
      <c r="R33" s="203"/>
      <c r="S33" s="75" t="s">
        <v>270</v>
      </c>
      <c r="T33" s="75" t="s">
        <v>270</v>
      </c>
      <c r="U33" s="79"/>
      <c r="V33" s="75" t="s">
        <v>270</v>
      </c>
      <c r="W33" s="75" t="s">
        <v>275</v>
      </c>
      <c r="X33" s="75" t="s">
        <v>275</v>
      </c>
      <c r="Y33" s="75"/>
      <c r="Z33" s="191"/>
    </row>
    <row r="34" spans="1:26" s="5" customFormat="1" ht="23" x14ac:dyDescent="0.25">
      <c r="A34" s="196"/>
      <c r="B34" s="196"/>
      <c r="C34" s="203"/>
      <c r="D34" s="196"/>
      <c r="E34" s="196"/>
      <c r="F34" s="196"/>
      <c r="G34" s="203"/>
      <c r="H34" s="216"/>
      <c r="I34" s="190"/>
      <c r="J34" s="191"/>
      <c r="K34" s="64" t="s">
        <v>314</v>
      </c>
      <c r="L34" s="72" t="s">
        <v>272</v>
      </c>
      <c r="M34" s="213"/>
      <c r="N34" s="219"/>
      <c r="O34" s="219"/>
      <c r="P34" s="219"/>
      <c r="Q34" s="219"/>
      <c r="R34" s="203"/>
      <c r="S34" s="75" t="s">
        <v>270</v>
      </c>
      <c r="T34" s="75" t="s">
        <v>270</v>
      </c>
      <c r="U34" s="79"/>
      <c r="V34" s="75" t="s">
        <v>270</v>
      </c>
      <c r="W34" s="75" t="s">
        <v>275</v>
      </c>
      <c r="X34" s="75" t="s">
        <v>275</v>
      </c>
      <c r="Y34" s="75"/>
      <c r="Z34" s="191"/>
    </row>
    <row r="35" spans="1:26" s="5" customFormat="1" ht="23" x14ac:dyDescent="0.25">
      <c r="A35" s="196"/>
      <c r="B35" s="196"/>
      <c r="C35" s="203"/>
      <c r="D35" s="196"/>
      <c r="E35" s="196"/>
      <c r="F35" s="196"/>
      <c r="G35" s="203"/>
      <c r="H35" s="216"/>
      <c r="I35" s="190"/>
      <c r="J35" s="191"/>
      <c r="K35" s="64" t="s">
        <v>315</v>
      </c>
      <c r="L35" s="72" t="s">
        <v>316</v>
      </c>
      <c r="M35" s="213"/>
      <c r="N35" s="219"/>
      <c r="O35" s="219"/>
      <c r="P35" s="219"/>
      <c r="Q35" s="219"/>
      <c r="R35" s="203"/>
      <c r="S35" s="75" t="s">
        <v>270</v>
      </c>
      <c r="T35" s="75" t="s">
        <v>270</v>
      </c>
      <c r="U35" s="79"/>
      <c r="V35" s="75" t="s">
        <v>270</v>
      </c>
      <c r="W35" s="75" t="s">
        <v>275</v>
      </c>
      <c r="X35" s="75" t="s">
        <v>275</v>
      </c>
      <c r="Y35" s="75"/>
      <c r="Z35" s="191"/>
    </row>
    <row r="36" spans="1:26" s="5" customFormat="1" ht="23" x14ac:dyDescent="0.25">
      <c r="A36" s="196"/>
      <c r="B36" s="196"/>
      <c r="C36" s="203"/>
      <c r="D36" s="196"/>
      <c r="E36" s="196"/>
      <c r="F36" s="196"/>
      <c r="G36" s="203"/>
      <c r="H36" s="216"/>
      <c r="I36" s="190"/>
      <c r="J36" s="191"/>
      <c r="K36" s="64" t="s">
        <v>317</v>
      </c>
      <c r="L36" s="72" t="s">
        <v>272</v>
      </c>
      <c r="M36" s="213"/>
      <c r="N36" s="219"/>
      <c r="O36" s="219"/>
      <c r="P36" s="219"/>
      <c r="Q36" s="219"/>
      <c r="R36" s="203"/>
      <c r="S36" s="75" t="s">
        <v>270</v>
      </c>
      <c r="T36" s="75" t="s">
        <v>270</v>
      </c>
      <c r="U36" s="79"/>
      <c r="V36" s="75" t="s">
        <v>270</v>
      </c>
      <c r="W36" s="75" t="s">
        <v>275</v>
      </c>
      <c r="X36" s="75" t="s">
        <v>275</v>
      </c>
      <c r="Y36" s="75"/>
      <c r="Z36" s="191"/>
    </row>
    <row r="37" spans="1:26" s="5" customFormat="1" ht="34.5" x14ac:dyDescent="0.25">
      <c r="A37" s="196"/>
      <c r="B37" s="196"/>
      <c r="C37" s="203"/>
      <c r="D37" s="196"/>
      <c r="E37" s="196"/>
      <c r="F37" s="196"/>
      <c r="G37" s="203"/>
      <c r="H37" s="216"/>
      <c r="I37" s="190"/>
      <c r="J37" s="191"/>
      <c r="K37" s="64" t="s">
        <v>318</v>
      </c>
      <c r="L37" s="72" t="s">
        <v>272</v>
      </c>
      <c r="M37" s="213"/>
      <c r="N37" s="219"/>
      <c r="O37" s="219"/>
      <c r="P37" s="219"/>
      <c r="Q37" s="219"/>
      <c r="R37" s="203"/>
      <c r="S37" s="75" t="s">
        <v>270</v>
      </c>
      <c r="T37" s="75" t="s">
        <v>270</v>
      </c>
      <c r="U37" s="79"/>
      <c r="V37" s="75" t="s">
        <v>270</v>
      </c>
      <c r="W37" s="75" t="s">
        <v>275</v>
      </c>
      <c r="X37" s="75" t="s">
        <v>275</v>
      </c>
      <c r="Y37" s="75"/>
      <c r="Z37" s="191"/>
    </row>
    <row r="38" spans="1:26" s="5" customFormat="1" ht="11.5" x14ac:dyDescent="0.25">
      <c r="A38" s="196"/>
      <c r="B38" s="196"/>
      <c r="C38" s="203"/>
      <c r="D38" s="196"/>
      <c r="E38" s="196"/>
      <c r="F38" s="196"/>
      <c r="G38" s="203"/>
      <c r="H38" s="216"/>
      <c r="I38" s="190"/>
      <c r="J38" s="191"/>
      <c r="K38" s="64" t="s">
        <v>319</v>
      </c>
      <c r="L38" s="72" t="s">
        <v>272</v>
      </c>
      <c r="M38" s="213"/>
      <c r="N38" s="219"/>
      <c r="O38" s="219"/>
      <c r="P38" s="219"/>
      <c r="Q38" s="219"/>
      <c r="R38" s="203"/>
      <c r="S38" s="75" t="s">
        <v>270</v>
      </c>
      <c r="T38" s="75" t="s">
        <v>270</v>
      </c>
      <c r="U38" s="79"/>
      <c r="V38" s="75" t="s">
        <v>270</v>
      </c>
      <c r="W38" s="75" t="s">
        <v>275</v>
      </c>
      <c r="X38" s="75" t="s">
        <v>275</v>
      </c>
      <c r="Y38" s="75"/>
      <c r="Z38" s="191"/>
    </row>
    <row r="39" spans="1:26" s="5" customFormat="1" ht="11.5" x14ac:dyDescent="0.25">
      <c r="A39" s="196"/>
      <c r="B39" s="196"/>
      <c r="C39" s="203"/>
      <c r="D39" s="196"/>
      <c r="E39" s="196"/>
      <c r="F39" s="196"/>
      <c r="G39" s="203"/>
      <c r="H39" s="216"/>
      <c r="I39" s="190"/>
      <c r="J39" s="191"/>
      <c r="K39" s="64" t="s">
        <v>320</v>
      </c>
      <c r="L39" s="72" t="s">
        <v>321</v>
      </c>
      <c r="M39" s="213"/>
      <c r="N39" s="219"/>
      <c r="O39" s="219"/>
      <c r="P39" s="219"/>
      <c r="Q39" s="219"/>
      <c r="R39" s="203"/>
      <c r="S39" s="75" t="s">
        <v>270</v>
      </c>
      <c r="T39" s="75" t="s">
        <v>270</v>
      </c>
      <c r="U39" s="79"/>
      <c r="V39" s="75" t="s">
        <v>270</v>
      </c>
      <c r="W39" s="75" t="s">
        <v>275</v>
      </c>
      <c r="X39" s="75" t="s">
        <v>275</v>
      </c>
      <c r="Y39" s="75"/>
      <c r="Z39" s="191"/>
    </row>
    <row r="40" spans="1:26" s="5" customFormat="1" ht="23" x14ac:dyDescent="0.25">
      <c r="A40" s="196"/>
      <c r="B40" s="196"/>
      <c r="C40" s="203"/>
      <c r="D40" s="196"/>
      <c r="E40" s="196"/>
      <c r="F40" s="196"/>
      <c r="G40" s="203"/>
      <c r="H40" s="216"/>
      <c r="I40" s="190"/>
      <c r="J40" s="191"/>
      <c r="K40" s="64" t="s">
        <v>322</v>
      </c>
      <c r="L40" s="72" t="s">
        <v>272</v>
      </c>
      <c r="M40" s="213"/>
      <c r="N40" s="219"/>
      <c r="O40" s="219"/>
      <c r="P40" s="219"/>
      <c r="Q40" s="219"/>
      <c r="R40" s="203"/>
      <c r="S40" s="75" t="s">
        <v>270</v>
      </c>
      <c r="T40" s="75" t="s">
        <v>270</v>
      </c>
      <c r="U40" s="79"/>
      <c r="V40" s="75" t="s">
        <v>270</v>
      </c>
      <c r="W40" s="75" t="s">
        <v>275</v>
      </c>
      <c r="X40" s="75" t="s">
        <v>275</v>
      </c>
      <c r="Y40" s="75"/>
      <c r="Z40" s="191"/>
    </row>
    <row r="41" spans="1:26" s="5" customFormat="1" ht="23" x14ac:dyDescent="0.25">
      <c r="A41" s="196"/>
      <c r="B41" s="196"/>
      <c r="C41" s="203"/>
      <c r="D41" s="196"/>
      <c r="E41" s="196"/>
      <c r="F41" s="196"/>
      <c r="G41" s="203"/>
      <c r="H41" s="216"/>
      <c r="I41" s="190"/>
      <c r="J41" s="191"/>
      <c r="K41" s="64" t="s">
        <v>323</v>
      </c>
      <c r="L41" s="72" t="s">
        <v>324</v>
      </c>
      <c r="M41" s="213"/>
      <c r="N41" s="219"/>
      <c r="O41" s="219"/>
      <c r="P41" s="219"/>
      <c r="Q41" s="219"/>
      <c r="R41" s="203"/>
      <c r="S41" s="75" t="s">
        <v>270</v>
      </c>
      <c r="T41" s="75" t="s">
        <v>270</v>
      </c>
      <c r="U41" s="79"/>
      <c r="V41" s="75" t="s">
        <v>270</v>
      </c>
      <c r="W41" s="75" t="s">
        <v>275</v>
      </c>
      <c r="X41" s="75" t="s">
        <v>275</v>
      </c>
      <c r="Y41" s="75"/>
      <c r="Z41" s="191"/>
    </row>
    <row r="42" spans="1:26" s="5" customFormat="1" ht="34.5" x14ac:dyDescent="0.25">
      <c r="A42" s="196"/>
      <c r="B42" s="196"/>
      <c r="C42" s="203"/>
      <c r="D42" s="196"/>
      <c r="E42" s="196"/>
      <c r="F42" s="196"/>
      <c r="G42" s="203"/>
      <c r="H42" s="216"/>
      <c r="I42" s="190"/>
      <c r="J42" s="191"/>
      <c r="K42" s="64" t="s">
        <v>325</v>
      </c>
      <c r="L42" s="72" t="s">
        <v>326</v>
      </c>
      <c r="M42" s="213"/>
      <c r="N42" s="219"/>
      <c r="O42" s="219"/>
      <c r="P42" s="219"/>
      <c r="Q42" s="219"/>
      <c r="R42" s="203"/>
      <c r="S42" s="75" t="s">
        <v>270</v>
      </c>
      <c r="T42" s="75" t="s">
        <v>270</v>
      </c>
      <c r="U42" s="79"/>
      <c r="V42" s="75" t="s">
        <v>270</v>
      </c>
      <c r="W42" s="75" t="s">
        <v>275</v>
      </c>
      <c r="X42" s="75" t="s">
        <v>275</v>
      </c>
      <c r="Y42" s="75"/>
      <c r="Z42" s="191"/>
    </row>
    <row r="43" spans="1:26" s="5" customFormat="1" ht="23" x14ac:dyDescent="0.25">
      <c r="A43" s="196"/>
      <c r="B43" s="196"/>
      <c r="C43" s="203"/>
      <c r="D43" s="196"/>
      <c r="E43" s="196"/>
      <c r="F43" s="196"/>
      <c r="G43" s="203"/>
      <c r="H43" s="216"/>
      <c r="I43" s="190"/>
      <c r="J43" s="191"/>
      <c r="K43" s="64" t="s">
        <v>327</v>
      </c>
      <c r="L43" s="72" t="s">
        <v>328</v>
      </c>
      <c r="M43" s="213"/>
      <c r="N43" s="219"/>
      <c r="O43" s="219"/>
      <c r="P43" s="219"/>
      <c r="Q43" s="219"/>
      <c r="R43" s="203"/>
      <c r="S43" s="75" t="s">
        <v>270</v>
      </c>
      <c r="T43" s="75" t="s">
        <v>270</v>
      </c>
      <c r="U43" s="79"/>
      <c r="V43" s="75" t="s">
        <v>270</v>
      </c>
      <c r="W43" s="75" t="s">
        <v>275</v>
      </c>
      <c r="X43" s="75" t="s">
        <v>275</v>
      </c>
      <c r="Y43" s="75"/>
      <c r="Z43" s="191"/>
    </row>
    <row r="44" spans="1:26" s="5" customFormat="1" ht="11.5" x14ac:dyDescent="0.25">
      <c r="A44" s="196"/>
      <c r="B44" s="196"/>
      <c r="C44" s="203"/>
      <c r="D44" s="196"/>
      <c r="E44" s="196"/>
      <c r="F44" s="196"/>
      <c r="G44" s="203"/>
      <c r="H44" s="196"/>
      <c r="I44" s="190"/>
      <c r="J44" s="191"/>
      <c r="K44" s="64" t="s">
        <v>329</v>
      </c>
      <c r="L44" s="72" t="s">
        <v>330</v>
      </c>
      <c r="M44" s="213"/>
      <c r="N44" s="219"/>
      <c r="O44" s="219"/>
      <c r="P44" s="219"/>
      <c r="Q44" s="219"/>
      <c r="R44" s="203"/>
      <c r="S44" s="75" t="s">
        <v>270</v>
      </c>
      <c r="T44" s="75" t="s">
        <v>270</v>
      </c>
      <c r="U44" s="79"/>
      <c r="V44" s="75" t="s">
        <v>270</v>
      </c>
      <c r="W44" s="75" t="s">
        <v>275</v>
      </c>
      <c r="X44" s="75" t="s">
        <v>275</v>
      </c>
      <c r="Y44" s="75"/>
      <c r="Z44" s="191"/>
    </row>
    <row r="45" spans="1:26" s="5" customFormat="1" ht="64.5" customHeight="1" x14ac:dyDescent="0.25">
      <c r="A45" s="196"/>
      <c r="B45" s="196"/>
      <c r="C45" s="203"/>
      <c r="D45" s="196"/>
      <c r="E45" s="196"/>
      <c r="F45" s="196"/>
      <c r="G45" s="203"/>
      <c r="H45" s="196"/>
      <c r="I45" s="190"/>
      <c r="J45" s="191"/>
      <c r="K45" s="64" t="s">
        <v>331</v>
      </c>
      <c r="L45" s="72" t="s">
        <v>332</v>
      </c>
      <c r="M45" s="213"/>
      <c r="N45" s="219"/>
      <c r="O45" s="219"/>
      <c r="P45" s="219"/>
      <c r="Q45" s="219"/>
      <c r="R45" s="203"/>
      <c r="S45" s="75" t="s">
        <v>270</v>
      </c>
      <c r="T45" s="75" t="s">
        <v>270</v>
      </c>
      <c r="U45" s="79"/>
      <c r="V45" s="75" t="s">
        <v>270</v>
      </c>
      <c r="W45" s="75" t="s">
        <v>275</v>
      </c>
      <c r="X45" s="75" t="s">
        <v>275</v>
      </c>
      <c r="Y45" s="75"/>
      <c r="Z45" s="191"/>
    </row>
    <row r="46" spans="1:26" s="5" customFormat="1" ht="11.5" x14ac:dyDescent="0.25">
      <c r="A46" s="179" t="s">
        <v>268</v>
      </c>
      <c r="B46" s="179" t="s">
        <v>90</v>
      </c>
      <c r="C46" s="182" t="s">
        <v>269</v>
      </c>
      <c r="D46" s="179" t="s">
        <v>270</v>
      </c>
      <c r="E46" s="179"/>
      <c r="F46" s="179"/>
      <c r="G46" s="206" t="s">
        <v>333</v>
      </c>
      <c r="H46" s="208" t="s">
        <v>272</v>
      </c>
      <c r="I46" s="192"/>
      <c r="J46" s="210"/>
      <c r="K46" s="105"/>
      <c r="L46" s="71"/>
      <c r="M46" s="187" t="s">
        <v>334</v>
      </c>
      <c r="N46" s="103">
        <v>6240190</v>
      </c>
      <c r="O46" s="103">
        <v>1101210</v>
      </c>
      <c r="P46" s="103">
        <v>6240190</v>
      </c>
      <c r="Q46" s="103">
        <v>1101210</v>
      </c>
      <c r="R46" s="204" t="s">
        <v>335</v>
      </c>
      <c r="S46" s="77" t="s">
        <v>270</v>
      </c>
      <c r="T46" s="77" t="s">
        <v>270</v>
      </c>
      <c r="U46" s="80"/>
      <c r="V46" s="77" t="s">
        <v>270</v>
      </c>
      <c r="W46" s="77" t="s">
        <v>275</v>
      </c>
      <c r="X46" s="77" t="s">
        <v>275</v>
      </c>
      <c r="Y46" s="76" t="s">
        <v>43</v>
      </c>
      <c r="Z46" s="192" t="s">
        <v>412</v>
      </c>
    </row>
    <row r="47" spans="1:26" s="5" customFormat="1" ht="23" x14ac:dyDescent="0.25">
      <c r="A47" s="180"/>
      <c r="B47" s="180"/>
      <c r="C47" s="183"/>
      <c r="D47" s="180"/>
      <c r="E47" s="180"/>
      <c r="F47" s="180"/>
      <c r="G47" s="207"/>
      <c r="H47" s="209"/>
      <c r="I47" s="193"/>
      <c r="J47" s="211"/>
      <c r="K47" s="64" t="s">
        <v>336</v>
      </c>
      <c r="L47" s="72" t="s">
        <v>279</v>
      </c>
      <c r="M47" s="214"/>
      <c r="N47" s="220"/>
      <c r="O47" s="220"/>
      <c r="P47" s="220"/>
      <c r="Q47" s="220"/>
      <c r="R47" s="205"/>
      <c r="S47" s="66" t="s">
        <v>270</v>
      </c>
      <c r="T47" s="66" t="s">
        <v>270</v>
      </c>
      <c r="U47" s="81"/>
      <c r="V47" s="66" t="s">
        <v>270</v>
      </c>
      <c r="W47" s="66" t="s">
        <v>275</v>
      </c>
      <c r="X47" s="75" t="s">
        <v>275</v>
      </c>
      <c r="Y47" s="76"/>
      <c r="Z47" s="193"/>
    </row>
    <row r="48" spans="1:26" s="5" customFormat="1" ht="23" x14ac:dyDescent="0.25">
      <c r="A48" s="180"/>
      <c r="B48" s="180"/>
      <c r="C48" s="183"/>
      <c r="D48" s="180"/>
      <c r="E48" s="180"/>
      <c r="F48" s="180"/>
      <c r="G48" s="207"/>
      <c r="H48" s="209"/>
      <c r="I48" s="193"/>
      <c r="J48" s="211"/>
      <c r="K48" s="64" t="s">
        <v>337</v>
      </c>
      <c r="L48" s="72" t="s">
        <v>277</v>
      </c>
      <c r="M48" s="214"/>
      <c r="N48" s="221"/>
      <c r="O48" s="221"/>
      <c r="P48" s="221"/>
      <c r="Q48" s="221"/>
      <c r="R48" s="205"/>
      <c r="S48" s="66" t="s">
        <v>270</v>
      </c>
      <c r="T48" s="66" t="s">
        <v>270</v>
      </c>
      <c r="U48" s="81"/>
      <c r="V48" s="66" t="s">
        <v>270</v>
      </c>
      <c r="W48" s="66" t="s">
        <v>275</v>
      </c>
      <c r="X48" s="75" t="s">
        <v>275</v>
      </c>
      <c r="Y48" s="76"/>
      <c r="Z48" s="193"/>
    </row>
    <row r="49" spans="1:26" s="5" customFormat="1" ht="23" x14ac:dyDescent="0.25">
      <c r="A49" s="180"/>
      <c r="B49" s="180"/>
      <c r="C49" s="183"/>
      <c r="D49" s="180"/>
      <c r="E49" s="180"/>
      <c r="F49" s="180"/>
      <c r="G49" s="207"/>
      <c r="H49" s="209"/>
      <c r="I49" s="193"/>
      <c r="J49" s="211"/>
      <c r="K49" s="64" t="s">
        <v>338</v>
      </c>
      <c r="L49" s="72" t="s">
        <v>285</v>
      </c>
      <c r="M49" s="214"/>
      <c r="N49" s="221"/>
      <c r="O49" s="221"/>
      <c r="P49" s="221"/>
      <c r="Q49" s="221"/>
      <c r="R49" s="205"/>
      <c r="S49" s="66" t="s">
        <v>270</v>
      </c>
      <c r="T49" s="66" t="s">
        <v>270</v>
      </c>
      <c r="U49" s="81"/>
      <c r="V49" s="66" t="s">
        <v>270</v>
      </c>
      <c r="W49" s="66" t="s">
        <v>275</v>
      </c>
      <c r="X49" s="75" t="s">
        <v>275</v>
      </c>
      <c r="Y49" s="76"/>
      <c r="Z49" s="193"/>
    </row>
    <row r="50" spans="1:26" s="5" customFormat="1" ht="34.5" x14ac:dyDescent="0.25">
      <c r="A50" s="180"/>
      <c r="B50" s="180"/>
      <c r="C50" s="183"/>
      <c r="D50" s="180"/>
      <c r="E50" s="180"/>
      <c r="F50" s="180"/>
      <c r="G50" s="207"/>
      <c r="H50" s="209"/>
      <c r="I50" s="193"/>
      <c r="J50" s="211"/>
      <c r="K50" s="64" t="s">
        <v>339</v>
      </c>
      <c r="L50" s="72" t="s">
        <v>281</v>
      </c>
      <c r="M50" s="214"/>
      <c r="N50" s="221"/>
      <c r="O50" s="221"/>
      <c r="P50" s="221"/>
      <c r="Q50" s="221"/>
      <c r="R50" s="205"/>
      <c r="S50" s="66" t="s">
        <v>270</v>
      </c>
      <c r="T50" s="66" t="s">
        <v>270</v>
      </c>
      <c r="U50" s="81"/>
      <c r="V50" s="66" t="s">
        <v>270</v>
      </c>
      <c r="W50" s="66" t="s">
        <v>275</v>
      </c>
      <c r="X50" s="75" t="s">
        <v>275</v>
      </c>
      <c r="Y50" s="76"/>
      <c r="Z50" s="193"/>
    </row>
    <row r="51" spans="1:26" s="5" customFormat="1" ht="34.5" x14ac:dyDescent="0.25">
      <c r="A51" s="180"/>
      <c r="B51" s="180"/>
      <c r="C51" s="183"/>
      <c r="D51" s="180"/>
      <c r="E51" s="180"/>
      <c r="F51" s="180"/>
      <c r="G51" s="207"/>
      <c r="H51" s="209"/>
      <c r="I51" s="193"/>
      <c r="J51" s="211"/>
      <c r="K51" s="64" t="s">
        <v>340</v>
      </c>
      <c r="L51" s="72" t="s">
        <v>272</v>
      </c>
      <c r="M51" s="214"/>
      <c r="N51" s="221"/>
      <c r="O51" s="221"/>
      <c r="P51" s="221"/>
      <c r="Q51" s="221"/>
      <c r="R51" s="205"/>
      <c r="S51" s="66" t="s">
        <v>270</v>
      </c>
      <c r="T51" s="66" t="s">
        <v>270</v>
      </c>
      <c r="U51" s="81"/>
      <c r="V51" s="66" t="s">
        <v>270</v>
      </c>
      <c r="W51" s="66" t="s">
        <v>275</v>
      </c>
      <c r="X51" s="75" t="s">
        <v>275</v>
      </c>
      <c r="Y51" s="76"/>
      <c r="Z51" s="193"/>
    </row>
    <row r="52" spans="1:26" s="5" customFormat="1" ht="23" x14ac:dyDescent="0.25">
      <c r="A52" s="180"/>
      <c r="B52" s="180"/>
      <c r="C52" s="183"/>
      <c r="D52" s="180"/>
      <c r="E52" s="180"/>
      <c r="F52" s="180"/>
      <c r="G52" s="128"/>
      <c r="H52" s="127"/>
      <c r="I52" s="193"/>
      <c r="J52" s="211"/>
      <c r="K52" s="64" t="s">
        <v>286</v>
      </c>
      <c r="L52" s="72" t="s">
        <v>272</v>
      </c>
      <c r="M52" s="214"/>
      <c r="N52" s="221"/>
      <c r="O52" s="221"/>
      <c r="P52" s="221"/>
      <c r="Q52" s="221"/>
      <c r="R52" s="125"/>
      <c r="S52" s="66" t="s">
        <v>270</v>
      </c>
      <c r="T52" s="66" t="s">
        <v>270</v>
      </c>
      <c r="U52" s="81"/>
      <c r="V52" s="66" t="s">
        <v>270</v>
      </c>
      <c r="W52" s="66" t="s">
        <v>275</v>
      </c>
      <c r="X52" s="75" t="s">
        <v>275</v>
      </c>
      <c r="Y52" s="76"/>
      <c r="Z52" s="193"/>
    </row>
    <row r="53" spans="1:26" s="5" customFormat="1" ht="23" x14ac:dyDescent="0.25">
      <c r="A53" s="181"/>
      <c r="B53" s="181"/>
      <c r="C53" s="184"/>
      <c r="D53" s="181"/>
      <c r="E53" s="181"/>
      <c r="F53" s="181"/>
      <c r="G53" s="128"/>
      <c r="H53" s="127"/>
      <c r="I53" s="194"/>
      <c r="J53" s="212"/>
      <c r="K53" s="64" t="s">
        <v>283</v>
      </c>
      <c r="L53" s="72" t="s">
        <v>272</v>
      </c>
      <c r="M53" s="215"/>
      <c r="N53" s="222"/>
      <c r="O53" s="222"/>
      <c r="P53" s="222"/>
      <c r="Q53" s="222"/>
      <c r="R53" s="125"/>
      <c r="S53" s="66" t="s">
        <v>270</v>
      </c>
      <c r="T53" s="66" t="s">
        <v>270</v>
      </c>
      <c r="U53" s="81"/>
      <c r="V53" s="66" t="s">
        <v>270</v>
      </c>
      <c r="W53" s="66" t="s">
        <v>275</v>
      </c>
      <c r="X53" s="75" t="s">
        <v>275</v>
      </c>
      <c r="Y53" s="76"/>
      <c r="Z53" s="194"/>
    </row>
    <row r="54" spans="1:26" s="5" customFormat="1" ht="46" x14ac:dyDescent="0.25">
      <c r="A54" s="182" t="s">
        <v>268</v>
      </c>
      <c r="B54" s="182" t="s">
        <v>90</v>
      </c>
      <c r="C54" s="182" t="s">
        <v>341</v>
      </c>
      <c r="D54" s="182" t="s">
        <v>270</v>
      </c>
      <c r="E54" s="182"/>
      <c r="F54" s="182"/>
      <c r="G54" s="182" t="s">
        <v>342</v>
      </c>
      <c r="H54" s="182" t="s">
        <v>277</v>
      </c>
      <c r="I54" s="73" t="s">
        <v>343</v>
      </c>
      <c r="J54" s="73" t="s">
        <v>272</v>
      </c>
      <c r="K54" s="73"/>
      <c r="L54" s="32"/>
      <c r="M54" s="185" t="s">
        <v>344</v>
      </c>
      <c r="N54" s="104">
        <v>20966328.170000002</v>
      </c>
      <c r="O54" s="104">
        <v>3699940.27</v>
      </c>
      <c r="P54" s="104">
        <v>20966328.170000002</v>
      </c>
      <c r="Q54" s="104">
        <v>3699940.27</v>
      </c>
      <c r="R54" s="182" t="s">
        <v>345</v>
      </c>
      <c r="S54" s="190" t="s">
        <v>270</v>
      </c>
      <c r="T54" s="190" t="s">
        <v>270</v>
      </c>
      <c r="U54" s="195"/>
      <c r="V54" s="190" t="s">
        <v>270</v>
      </c>
      <c r="W54" s="190" t="s">
        <v>270</v>
      </c>
      <c r="X54" s="191" t="s">
        <v>275</v>
      </c>
      <c r="Y54" s="191" t="s">
        <v>43</v>
      </c>
      <c r="Z54" s="190"/>
    </row>
    <row r="55" spans="1:26" s="5" customFormat="1" ht="34.5" x14ac:dyDescent="0.25">
      <c r="A55" s="183"/>
      <c r="B55" s="183"/>
      <c r="C55" s="183"/>
      <c r="D55" s="183"/>
      <c r="E55" s="183"/>
      <c r="F55" s="183"/>
      <c r="G55" s="183"/>
      <c r="H55" s="183"/>
      <c r="I55" s="73" t="s">
        <v>346</v>
      </c>
      <c r="J55" s="73" t="s">
        <v>272</v>
      </c>
      <c r="K55" s="73"/>
      <c r="L55" s="32"/>
      <c r="M55" s="186"/>
      <c r="N55" s="197"/>
      <c r="O55" s="197"/>
      <c r="P55" s="197"/>
      <c r="Q55" s="197"/>
      <c r="R55" s="183"/>
      <c r="S55" s="190"/>
      <c r="T55" s="190"/>
      <c r="U55" s="195"/>
      <c r="V55" s="190"/>
      <c r="W55" s="190"/>
      <c r="X55" s="191"/>
      <c r="Y55" s="191"/>
      <c r="Z55" s="190"/>
    </row>
    <row r="56" spans="1:26" s="5" customFormat="1" ht="57.5" x14ac:dyDescent="0.25">
      <c r="A56" s="183"/>
      <c r="B56" s="183"/>
      <c r="C56" s="183"/>
      <c r="D56" s="183"/>
      <c r="E56" s="183"/>
      <c r="F56" s="183"/>
      <c r="G56" s="183"/>
      <c r="H56" s="183"/>
      <c r="I56" s="73" t="s">
        <v>340</v>
      </c>
      <c r="J56" s="73" t="s">
        <v>272</v>
      </c>
      <c r="K56" s="73"/>
      <c r="L56" s="32"/>
      <c r="M56" s="186"/>
      <c r="N56" s="198"/>
      <c r="O56" s="198"/>
      <c r="P56" s="198"/>
      <c r="Q56" s="198"/>
      <c r="R56" s="183"/>
      <c r="S56" s="190"/>
      <c r="T56" s="190"/>
      <c r="U56" s="195"/>
      <c r="V56" s="190"/>
      <c r="W56" s="190"/>
      <c r="X56" s="191"/>
      <c r="Y56" s="191"/>
      <c r="Z56" s="190"/>
    </row>
    <row r="57" spans="1:26" s="5" customFormat="1" ht="46" x14ac:dyDescent="0.25">
      <c r="A57" s="184"/>
      <c r="B57" s="184"/>
      <c r="C57" s="184"/>
      <c r="D57" s="184"/>
      <c r="E57" s="184"/>
      <c r="F57" s="184"/>
      <c r="G57" s="184"/>
      <c r="H57" s="184"/>
      <c r="I57" s="73" t="s">
        <v>347</v>
      </c>
      <c r="J57" s="73" t="s">
        <v>272</v>
      </c>
      <c r="K57" s="73"/>
      <c r="L57" s="32"/>
      <c r="M57" s="218"/>
      <c r="N57" s="199"/>
      <c r="O57" s="199"/>
      <c r="P57" s="199"/>
      <c r="Q57" s="199"/>
      <c r="R57" s="184"/>
      <c r="S57" s="190"/>
      <c r="T57" s="190"/>
      <c r="U57" s="195"/>
      <c r="V57" s="190"/>
      <c r="W57" s="190"/>
      <c r="X57" s="191"/>
      <c r="Y57" s="191"/>
      <c r="Z57" s="190"/>
    </row>
    <row r="58" spans="1:26" s="5" customFormat="1" ht="12" customHeight="1" x14ac:dyDescent="0.25">
      <c r="A58" s="182" t="s">
        <v>268</v>
      </c>
      <c r="B58" s="179" t="s">
        <v>95</v>
      </c>
      <c r="C58" s="182" t="s">
        <v>341</v>
      </c>
      <c r="D58" s="179" t="s">
        <v>348</v>
      </c>
      <c r="E58" s="182"/>
      <c r="F58" s="182"/>
      <c r="G58" s="182" t="s">
        <v>349</v>
      </c>
      <c r="H58" s="179" t="s">
        <v>272</v>
      </c>
      <c r="I58" s="182" t="s">
        <v>416</v>
      </c>
      <c r="J58" s="182" t="s">
        <v>350</v>
      </c>
      <c r="K58" s="179"/>
      <c r="L58" s="187" t="s">
        <v>378</v>
      </c>
      <c r="M58" s="185" t="s">
        <v>351</v>
      </c>
      <c r="N58" s="148">
        <v>12312169.57</v>
      </c>
      <c r="O58" s="148">
        <v>2172735.81</v>
      </c>
      <c r="P58" s="148">
        <v>12312169.57</v>
      </c>
      <c r="Q58" s="148">
        <v>2172735.81</v>
      </c>
      <c r="R58" s="182" t="s">
        <v>414</v>
      </c>
      <c r="S58" s="196" t="s">
        <v>348</v>
      </c>
      <c r="T58" s="196" t="s">
        <v>348</v>
      </c>
      <c r="U58" s="202">
        <v>0</v>
      </c>
      <c r="V58" s="196" t="s">
        <v>352</v>
      </c>
      <c r="W58" s="196" t="s">
        <v>352</v>
      </c>
      <c r="X58" s="196" t="s">
        <v>352</v>
      </c>
      <c r="Y58" s="196" t="s">
        <v>43</v>
      </c>
      <c r="Z58" s="196"/>
    </row>
    <row r="59" spans="1:26" s="5" customFormat="1" ht="11.5" x14ac:dyDescent="0.25">
      <c r="A59" s="183"/>
      <c r="B59" s="180"/>
      <c r="C59" s="183"/>
      <c r="D59" s="180"/>
      <c r="E59" s="183"/>
      <c r="F59" s="183"/>
      <c r="G59" s="183"/>
      <c r="H59" s="180"/>
      <c r="I59" s="183"/>
      <c r="J59" s="183"/>
      <c r="K59" s="180"/>
      <c r="L59" s="188"/>
      <c r="M59" s="186"/>
      <c r="N59" s="200"/>
      <c r="O59" s="200"/>
      <c r="P59" s="200"/>
      <c r="Q59" s="200"/>
      <c r="R59" s="183"/>
      <c r="S59" s="196"/>
      <c r="T59" s="196"/>
      <c r="U59" s="202"/>
      <c r="V59" s="196"/>
      <c r="W59" s="196"/>
      <c r="X59" s="196"/>
      <c r="Y59" s="196"/>
      <c r="Z59" s="196"/>
    </row>
    <row r="60" spans="1:26" s="5" customFormat="1" ht="11.5" x14ac:dyDescent="0.25">
      <c r="A60" s="183"/>
      <c r="B60" s="180"/>
      <c r="C60" s="183"/>
      <c r="D60" s="180"/>
      <c r="E60" s="183"/>
      <c r="F60" s="183"/>
      <c r="G60" s="183"/>
      <c r="H60" s="180"/>
      <c r="I60" s="183"/>
      <c r="J60" s="183"/>
      <c r="K60" s="180"/>
      <c r="L60" s="188"/>
      <c r="M60" s="186"/>
      <c r="N60" s="201"/>
      <c r="O60" s="201"/>
      <c r="P60" s="201"/>
      <c r="Q60" s="201"/>
      <c r="R60" s="183"/>
      <c r="S60" s="196"/>
      <c r="T60" s="196"/>
      <c r="U60" s="202"/>
      <c r="V60" s="196"/>
      <c r="W60" s="196"/>
      <c r="X60" s="196"/>
      <c r="Y60" s="196"/>
      <c r="Z60" s="196"/>
    </row>
    <row r="61" spans="1:26" s="5" customFormat="1" ht="409.5" customHeight="1" x14ac:dyDescent="0.25">
      <c r="A61" s="184"/>
      <c r="B61" s="181"/>
      <c r="C61" s="184"/>
      <c r="D61" s="181"/>
      <c r="E61" s="184"/>
      <c r="F61" s="184"/>
      <c r="G61" s="184"/>
      <c r="H61" s="181"/>
      <c r="I61" s="184"/>
      <c r="J61" s="184"/>
      <c r="K61" s="181"/>
      <c r="L61" s="189"/>
      <c r="M61" s="186"/>
      <c r="N61" s="201"/>
      <c r="O61" s="201"/>
      <c r="P61" s="201"/>
      <c r="Q61" s="201"/>
      <c r="R61" s="184"/>
      <c r="S61" s="196"/>
      <c r="T61" s="196"/>
      <c r="U61" s="202"/>
      <c r="V61" s="196"/>
      <c r="W61" s="196"/>
      <c r="X61" s="196"/>
      <c r="Y61" s="196"/>
      <c r="Z61" s="196"/>
    </row>
    <row r="62" spans="1:26" s="5" customFormat="1" ht="163.5" customHeight="1" x14ac:dyDescent="0.25">
      <c r="A62" s="126" t="s">
        <v>268</v>
      </c>
      <c r="B62" s="149" t="s">
        <v>90</v>
      </c>
      <c r="C62" s="126" t="s">
        <v>377</v>
      </c>
      <c r="D62" s="149" t="s">
        <v>348</v>
      </c>
      <c r="E62" s="151"/>
      <c r="F62" s="126"/>
      <c r="G62" s="126" t="s">
        <v>375</v>
      </c>
      <c r="H62" s="149" t="s">
        <v>272</v>
      </c>
      <c r="I62" s="126"/>
      <c r="J62" s="126"/>
      <c r="K62" s="126" t="s">
        <v>376</v>
      </c>
      <c r="L62" s="70" t="s">
        <v>350</v>
      </c>
      <c r="M62" s="31" t="s">
        <v>379</v>
      </c>
      <c r="N62" s="152">
        <v>7178397.0499999998</v>
      </c>
      <c r="O62" s="152">
        <v>1266775.95</v>
      </c>
      <c r="P62" s="152">
        <v>7178397.0499999998</v>
      </c>
      <c r="Q62" s="152">
        <v>1266775.95</v>
      </c>
      <c r="R62" s="126" t="s">
        <v>380</v>
      </c>
      <c r="S62" s="149" t="s">
        <v>348</v>
      </c>
      <c r="T62" s="149" t="s">
        <v>348</v>
      </c>
      <c r="U62" s="150">
        <v>0</v>
      </c>
      <c r="V62" s="149" t="s">
        <v>348</v>
      </c>
      <c r="W62" s="149" t="s">
        <v>352</v>
      </c>
      <c r="X62" s="149" t="s">
        <v>352</v>
      </c>
      <c r="Y62" s="149" t="s">
        <v>43</v>
      </c>
      <c r="Z62" s="149"/>
    </row>
    <row r="63" spans="1:26" s="5" customFormat="1" ht="11.5" x14ac:dyDescent="0.25">
      <c r="A63" s="53"/>
      <c r="R63" s="53"/>
      <c r="V63" s="53"/>
      <c r="W63" s="53"/>
      <c r="X63" s="53"/>
      <c r="Y63" s="53"/>
      <c r="Z63" s="53"/>
    </row>
    <row r="64" spans="1:26" s="5" customFormat="1" ht="11.5" x14ac:dyDescent="0.25">
      <c r="A64" s="53"/>
      <c r="R64" s="53"/>
      <c r="V64" s="53"/>
      <c r="W64" s="53"/>
      <c r="X64" s="53"/>
      <c r="Y64" s="53"/>
      <c r="Z64" s="53"/>
    </row>
    <row r="65" spans="1:26" s="5" customFormat="1" ht="11.5" x14ac:dyDescent="0.25">
      <c r="A65" s="53"/>
      <c r="R65" s="53"/>
      <c r="V65" s="53"/>
      <c r="W65" s="53"/>
      <c r="X65" s="53"/>
      <c r="Y65" s="53"/>
      <c r="Z65" s="53"/>
    </row>
    <row r="66" spans="1:26" s="5" customFormat="1" ht="11.5" x14ac:dyDescent="0.25">
      <c r="A66" s="53"/>
      <c r="R66" s="53"/>
      <c r="V66" s="53"/>
      <c r="W66" s="53"/>
      <c r="X66" s="53"/>
      <c r="Y66" s="53"/>
      <c r="Z66" s="53"/>
    </row>
    <row r="67" spans="1:26" s="5" customFormat="1" ht="11.5" x14ac:dyDescent="0.25">
      <c r="A67" s="53"/>
      <c r="R67" s="53"/>
      <c r="V67" s="53"/>
      <c r="W67" s="53"/>
      <c r="X67" s="53"/>
      <c r="Y67" s="53"/>
      <c r="Z67" s="53"/>
    </row>
    <row r="68" spans="1:26" s="18" customFormat="1" ht="12" x14ac:dyDescent="0.3">
      <c r="A68" s="17"/>
      <c r="R68" s="17"/>
      <c r="Z68" s="17"/>
    </row>
    <row r="69" spans="1:26" s="18" customFormat="1" ht="12" x14ac:dyDescent="0.3">
      <c r="A69" s="17"/>
      <c r="R69" s="17"/>
      <c r="Z69" s="17"/>
    </row>
    <row r="70" spans="1:26" s="18" customFormat="1" ht="12" x14ac:dyDescent="0.3">
      <c r="A70" s="17"/>
      <c r="R70" s="17"/>
      <c r="Z70" s="17"/>
    </row>
    <row r="71" spans="1:26" s="18" customFormat="1" ht="12" x14ac:dyDescent="0.3">
      <c r="A71" s="17"/>
      <c r="R71" s="17"/>
      <c r="Z71" s="17"/>
    </row>
    <row r="72" spans="1:26" s="18" customFormat="1" ht="12" x14ac:dyDescent="0.3">
      <c r="A72" s="17"/>
      <c r="R72" s="17"/>
      <c r="Z72" s="17"/>
    </row>
  </sheetData>
  <mergeCells count="98">
    <mergeCell ref="T5:U5"/>
    <mergeCell ref="I5:I6"/>
    <mergeCell ref="J5:J6"/>
    <mergeCell ref="K5:K6"/>
    <mergeCell ref="L5:L6"/>
    <mergeCell ref="M5:M6"/>
    <mergeCell ref="N5:O5"/>
    <mergeCell ref="F5:F6"/>
    <mergeCell ref="H5:H6"/>
    <mergeCell ref="G5:G6"/>
    <mergeCell ref="R5:R6"/>
    <mergeCell ref="A5:A6"/>
    <mergeCell ref="B5:B6"/>
    <mergeCell ref="C5:C6"/>
    <mergeCell ref="E5:E6"/>
    <mergeCell ref="P5:Q5"/>
    <mergeCell ref="M54:M57"/>
    <mergeCell ref="G54:G57"/>
    <mergeCell ref="F54:F57"/>
    <mergeCell ref="H54:H57"/>
    <mergeCell ref="Q10:Q45"/>
    <mergeCell ref="N47:N53"/>
    <mergeCell ref="O47:O53"/>
    <mergeCell ref="P47:P53"/>
    <mergeCell ref="Q47:Q53"/>
    <mergeCell ref="N10:N45"/>
    <mergeCell ref="O10:O45"/>
    <mergeCell ref="P10:P45"/>
    <mergeCell ref="N55:N57"/>
    <mergeCell ref="O55:O57"/>
    <mergeCell ref="P55:P57"/>
    <mergeCell ref="C54:C57"/>
    <mergeCell ref="D54:D57"/>
    <mergeCell ref="E54:E57"/>
    <mergeCell ref="M9:M45"/>
    <mergeCell ref="M46:M53"/>
    <mergeCell ref="H9:H45"/>
    <mergeCell ref="I9:I45"/>
    <mergeCell ref="J9:J45"/>
    <mergeCell ref="C46:C53"/>
    <mergeCell ref="D46:D53"/>
    <mergeCell ref="E46:E53"/>
    <mergeCell ref="C9:C45"/>
    <mergeCell ref="D9:D45"/>
    <mergeCell ref="R58:R61"/>
    <mergeCell ref="A58:A61"/>
    <mergeCell ref="R9:R45"/>
    <mergeCell ref="R46:R51"/>
    <mergeCell ref="T54:T57"/>
    <mergeCell ref="R54:R57"/>
    <mergeCell ref="S54:S57"/>
    <mergeCell ref="E9:E45"/>
    <mergeCell ref="B54:B57"/>
    <mergeCell ref="G46:G51"/>
    <mergeCell ref="H46:H51"/>
    <mergeCell ref="F46:F53"/>
    <mergeCell ref="J46:J53"/>
    <mergeCell ref="I46:I53"/>
    <mergeCell ref="F9:F45"/>
    <mergeCell ref="G9:G45"/>
    <mergeCell ref="W58:W61"/>
    <mergeCell ref="X58:X61"/>
    <mergeCell ref="Y58:Y61"/>
    <mergeCell ref="Z58:Z61"/>
    <mergeCell ref="S58:S61"/>
    <mergeCell ref="T58:T61"/>
    <mergeCell ref="U58:U61"/>
    <mergeCell ref="V58:V61"/>
    <mergeCell ref="Q55:Q57"/>
    <mergeCell ref="N59:N61"/>
    <mergeCell ref="O59:O61"/>
    <mergeCell ref="P59:P61"/>
    <mergeCell ref="Q59:Q61"/>
    <mergeCell ref="A54:A57"/>
    <mergeCell ref="A46:A53"/>
    <mergeCell ref="B46:B53"/>
    <mergeCell ref="A9:A45"/>
    <mergeCell ref="B9:B45"/>
    <mergeCell ref="Z9:Z45"/>
    <mergeCell ref="Z46:Z53"/>
    <mergeCell ref="U54:U57"/>
    <mergeCell ref="V54:V57"/>
    <mergeCell ref="W54:W57"/>
    <mergeCell ref="X54:X57"/>
    <mergeCell ref="Z54:Z57"/>
    <mergeCell ref="Y54:Y57"/>
    <mergeCell ref="M58:M61"/>
    <mergeCell ref="G58:G61"/>
    <mergeCell ref="E58:E61"/>
    <mergeCell ref="F58:F61"/>
    <mergeCell ref="K58:K61"/>
    <mergeCell ref="L58:L61"/>
    <mergeCell ref="B58:B61"/>
    <mergeCell ref="D58:D61"/>
    <mergeCell ref="H58:H61"/>
    <mergeCell ref="I58:I61"/>
    <mergeCell ref="J58:J61"/>
    <mergeCell ref="C58:C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zoomScale="90" zoomScaleNormal="90" zoomScaleSheetLayoutView="90" workbookViewId="0">
      <selection sqref="A1:XFD1"/>
    </sheetView>
  </sheetViews>
  <sheetFormatPr defaultRowHeight="14.5" x14ac:dyDescent="0.35"/>
  <cols>
    <col min="1" max="1" width="40.7265625" customWidth="1"/>
    <col min="2" max="2" width="61.26953125" customWidth="1"/>
    <col min="3" max="3" width="21.54296875" customWidth="1"/>
  </cols>
  <sheetData>
    <row r="1" spans="1:5" s="3" customFormat="1" ht="24.65" customHeight="1" x14ac:dyDescent="0.35">
      <c r="A1" s="4" t="s">
        <v>76</v>
      </c>
      <c r="B1" s="4"/>
      <c r="C1"/>
      <c r="D1"/>
      <c r="E1"/>
    </row>
    <row r="2" spans="1:5" x14ac:dyDescent="0.35">
      <c r="A2" s="6"/>
      <c r="B2" s="9"/>
    </row>
    <row r="3" spans="1:5" ht="14.5" customHeight="1" x14ac:dyDescent="0.35">
      <c r="A3" s="4" t="s">
        <v>47</v>
      </c>
      <c r="B3" s="9"/>
    </row>
    <row r="4" spans="1:5" ht="14.5" customHeight="1" x14ac:dyDescent="0.35">
      <c r="A4" s="9"/>
      <c r="B4" s="9"/>
    </row>
    <row r="5" spans="1:5" ht="15" thickBot="1" x14ac:dyDescent="0.4">
      <c r="A5" s="9"/>
      <c r="B5" s="9"/>
    </row>
    <row r="6" spans="1:5" x14ac:dyDescent="0.35">
      <c r="A6" s="223" t="s">
        <v>44</v>
      </c>
      <c r="B6" s="225" t="s">
        <v>50</v>
      </c>
    </row>
    <row r="7" spans="1:5" x14ac:dyDescent="0.35">
      <c r="A7" s="224"/>
      <c r="B7" s="226"/>
    </row>
    <row r="8" spans="1:5" ht="56.25" customHeight="1" x14ac:dyDescent="0.35">
      <c r="A8" s="85" t="s">
        <v>404</v>
      </c>
      <c r="B8" s="91" t="s">
        <v>49</v>
      </c>
    </row>
    <row r="9" spans="1:5" ht="162.5" thickBot="1" x14ac:dyDescent="0.4">
      <c r="A9" s="86" t="s">
        <v>53</v>
      </c>
      <c r="B9" s="99" t="s">
        <v>413</v>
      </c>
    </row>
  </sheetData>
  <mergeCells count="2">
    <mergeCell ref="A6:A7"/>
    <mergeCell ref="B6:B7"/>
  </mergeCells>
  <pageMargins left="0.7" right="0.7" top="0.75" bottom="0.75" header="0.3" footer="0.3"/>
  <pageSetup paperSize="9" scale="1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'C:\Users\anna.wlodarczyk\AppData\Local\Microsoft\Windows\INetCache\Content.Outlook\Q8P08J2R\[Kopia 5. Łódzkie.xlsx]listy'!#REF!</xm:f>
          </x14:formula1>
          <xm:sqref>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"/>
  <sheetViews>
    <sheetView tabSelected="1" zoomScale="80" zoomScaleNormal="80" workbookViewId="0">
      <selection activeCell="F1" sqref="A1:XFD2"/>
    </sheetView>
  </sheetViews>
  <sheetFormatPr defaultRowHeight="14.5" x14ac:dyDescent="0.35"/>
  <cols>
    <col min="1" max="1" width="72.7265625" customWidth="1"/>
    <col min="2" max="2" width="28.453125" customWidth="1"/>
    <col min="3" max="3" width="31.453125" customWidth="1"/>
    <col min="4" max="4" width="19.453125" customWidth="1"/>
    <col min="5" max="5" width="56.7265625" customWidth="1"/>
  </cols>
  <sheetData>
    <row r="1" spans="1:5" x14ac:dyDescent="0.35">
      <c r="A1" s="4" t="s">
        <v>76</v>
      </c>
      <c r="B1" s="4"/>
      <c r="C1" s="9"/>
      <c r="D1" s="9"/>
      <c r="E1" s="9"/>
    </row>
    <row r="2" spans="1:5" x14ac:dyDescent="0.35">
      <c r="A2" s="4"/>
      <c r="B2" s="9"/>
      <c r="C2" s="9"/>
      <c r="D2" s="9"/>
      <c r="E2" s="9"/>
    </row>
    <row r="3" spans="1:5" x14ac:dyDescent="0.35">
      <c r="A3" s="4" t="s">
        <v>48</v>
      </c>
      <c r="B3" s="54"/>
      <c r="C3" s="9"/>
      <c r="D3" s="9"/>
      <c r="E3" s="9"/>
    </row>
    <row r="4" spans="1:5" ht="15" thickBot="1" x14ac:dyDescent="0.4">
      <c r="A4" s="9"/>
      <c r="B4" s="9"/>
      <c r="C4" s="9"/>
      <c r="D4" s="9"/>
      <c r="E4" s="9"/>
    </row>
    <row r="5" spans="1:5" x14ac:dyDescent="0.35">
      <c r="A5" s="231" t="s">
        <v>74</v>
      </c>
      <c r="B5" s="227" t="s">
        <v>402</v>
      </c>
      <c r="C5" s="227" t="s">
        <v>403</v>
      </c>
      <c r="D5" s="227" t="s">
        <v>54</v>
      </c>
      <c r="E5" s="229" t="s">
        <v>56</v>
      </c>
    </row>
    <row r="6" spans="1:5" x14ac:dyDescent="0.35">
      <c r="A6" s="232"/>
      <c r="B6" s="228"/>
      <c r="C6" s="228"/>
      <c r="D6" s="228"/>
      <c r="E6" s="230"/>
    </row>
    <row r="7" spans="1:5" x14ac:dyDescent="0.35">
      <c r="A7" s="55">
        <v>1</v>
      </c>
      <c r="B7" s="56">
        <v>2</v>
      </c>
      <c r="C7" s="56">
        <v>3</v>
      </c>
      <c r="D7" s="56">
        <v>4</v>
      </c>
      <c r="E7" s="57">
        <v>5</v>
      </c>
    </row>
    <row r="8" spans="1:5" ht="32.25" customHeight="1" x14ac:dyDescent="0.35">
      <c r="A8" s="87" t="s">
        <v>353</v>
      </c>
      <c r="B8" s="109">
        <v>33</v>
      </c>
      <c r="C8" s="109">
        <v>20</v>
      </c>
      <c r="D8" s="110">
        <f>B8/C8</f>
        <v>1.65</v>
      </c>
      <c r="E8" s="111" t="s">
        <v>405</v>
      </c>
    </row>
    <row r="9" spans="1:5" ht="166.5" customHeight="1" x14ac:dyDescent="0.35">
      <c r="A9" s="114" t="s">
        <v>354</v>
      </c>
      <c r="B9" s="112">
        <v>2</v>
      </c>
      <c r="C9" s="112">
        <v>55</v>
      </c>
      <c r="D9" s="113">
        <f>B9/C9</f>
        <v>3.6363636363636362E-2</v>
      </c>
      <c r="E9" s="111" t="s">
        <v>406</v>
      </c>
    </row>
    <row r="10" spans="1:5" x14ac:dyDescent="0.35">
      <c r="A10" s="87" t="s">
        <v>355</v>
      </c>
      <c r="B10" s="115">
        <v>100914</v>
      </c>
      <c r="C10" s="115">
        <v>40329</v>
      </c>
      <c r="D10" s="113">
        <f>B10/C10</f>
        <v>2.5022688388008629</v>
      </c>
      <c r="E10" s="108"/>
    </row>
    <row r="11" spans="1:5" x14ac:dyDescent="0.35">
      <c r="A11" s="87" t="s">
        <v>356</v>
      </c>
      <c r="B11" s="115">
        <v>58845</v>
      </c>
      <c r="C11" s="115">
        <v>27891</v>
      </c>
      <c r="D11" s="113">
        <f>B11/C11</f>
        <v>2.1098203721630635</v>
      </c>
      <c r="E11" s="108"/>
    </row>
    <row r="12" spans="1:5" ht="150" x14ac:dyDescent="0.35">
      <c r="A12" s="87" t="s">
        <v>357</v>
      </c>
      <c r="B12" s="147">
        <v>320387</v>
      </c>
      <c r="C12" s="115">
        <v>380000</v>
      </c>
      <c r="D12" s="113">
        <f t="shared" ref="D12:D14" si="0">B12/C12</f>
        <v>0.8431236842105263</v>
      </c>
      <c r="E12" s="111" t="s">
        <v>407</v>
      </c>
    </row>
    <row r="13" spans="1:5" ht="101.25" customHeight="1" x14ac:dyDescent="0.35">
      <c r="A13" s="87" t="s">
        <v>358</v>
      </c>
      <c r="B13" s="115">
        <v>93177260.099999994</v>
      </c>
      <c r="C13" s="115">
        <v>118500000</v>
      </c>
      <c r="D13" s="113">
        <f t="shared" si="0"/>
        <v>0.78630599240506327</v>
      </c>
      <c r="E13" s="111" t="s">
        <v>408</v>
      </c>
    </row>
    <row r="14" spans="1:5" x14ac:dyDescent="0.35">
      <c r="A14" s="87" t="s">
        <v>359</v>
      </c>
      <c r="B14" s="115">
        <v>59</v>
      </c>
      <c r="C14" s="112">
        <v>46</v>
      </c>
      <c r="D14" s="113">
        <f t="shared" si="0"/>
        <v>1.2826086956521738</v>
      </c>
      <c r="E14" s="107"/>
    </row>
    <row r="15" spans="1:5" ht="26" x14ac:dyDescent="0.35">
      <c r="A15" s="87" t="s">
        <v>393</v>
      </c>
      <c r="B15" s="116">
        <v>8242</v>
      </c>
      <c r="C15" s="116">
        <v>6037</v>
      </c>
      <c r="D15" s="113">
        <v>1.37</v>
      </c>
      <c r="E15" s="108"/>
    </row>
    <row r="16" spans="1:5" ht="26" x14ac:dyDescent="0.35">
      <c r="A16" s="87" t="s">
        <v>360</v>
      </c>
      <c r="B16" s="118">
        <v>921</v>
      </c>
      <c r="C16" s="119">
        <v>808</v>
      </c>
      <c r="D16" s="113">
        <v>1.1399999999999999</v>
      </c>
      <c r="E16" s="108"/>
    </row>
    <row r="17" spans="1:5" ht="45" customHeight="1" x14ac:dyDescent="0.35">
      <c r="A17" s="114" t="s">
        <v>382</v>
      </c>
      <c r="B17" s="116">
        <v>0</v>
      </c>
      <c r="C17" s="116">
        <v>3</v>
      </c>
      <c r="D17" s="113">
        <f t="shared" ref="D17:D20" si="1">B17/C17</f>
        <v>0</v>
      </c>
      <c r="E17" s="117" t="s">
        <v>409</v>
      </c>
    </row>
    <row r="18" spans="1:5" ht="44.25" customHeight="1" x14ac:dyDescent="0.35">
      <c r="A18" s="114" t="s">
        <v>383</v>
      </c>
      <c r="B18" s="118">
        <v>1317433.76</v>
      </c>
      <c r="C18" s="119">
        <v>7000000</v>
      </c>
      <c r="D18" s="113">
        <f t="shared" si="1"/>
        <v>0.18820482285714285</v>
      </c>
      <c r="E18" s="117" t="s">
        <v>409</v>
      </c>
    </row>
    <row r="19" spans="1:5" ht="42.75" customHeight="1" x14ac:dyDescent="0.35">
      <c r="A19" s="114" t="s">
        <v>384</v>
      </c>
      <c r="B19" s="116">
        <v>0</v>
      </c>
      <c r="C19" s="116">
        <v>22</v>
      </c>
      <c r="D19" s="113">
        <f t="shared" si="1"/>
        <v>0</v>
      </c>
      <c r="E19" s="88" t="s">
        <v>410</v>
      </c>
    </row>
    <row r="20" spans="1:5" ht="111" customHeight="1" thickBot="1" x14ac:dyDescent="0.4">
      <c r="A20" s="124" t="s">
        <v>385</v>
      </c>
      <c r="B20" s="120">
        <v>0</v>
      </c>
      <c r="C20" s="121">
        <v>6700</v>
      </c>
      <c r="D20" s="122">
        <f t="shared" si="1"/>
        <v>0</v>
      </c>
      <c r="E20" s="123" t="s">
        <v>411</v>
      </c>
    </row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6"/>
  <sheetViews>
    <sheetView workbookViewId="0">
      <selection activeCell="A7" sqref="A7"/>
    </sheetView>
  </sheetViews>
  <sheetFormatPr defaultRowHeight="14.5" x14ac:dyDescent="0.35"/>
  <cols>
    <col min="1" max="1" width="11.26953125" customWidth="1"/>
  </cols>
  <sheetData>
    <row r="2" spans="1:1" x14ac:dyDescent="0.35">
      <c r="A2" t="s">
        <v>52</v>
      </c>
    </row>
    <row r="3" spans="1:1" x14ac:dyDescent="0.35">
      <c r="A3" t="s">
        <v>49</v>
      </c>
    </row>
    <row r="4" spans="1:1" x14ac:dyDescent="0.35">
      <c r="A4" t="s">
        <v>45</v>
      </c>
    </row>
    <row r="5" spans="1:1" x14ac:dyDescent="0.35">
      <c r="A5" t="s">
        <v>51</v>
      </c>
    </row>
    <row r="6" spans="1:1" x14ac:dyDescent="0.35">
      <c r="A6" t="s">
        <v>55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LO_alokacja_kontraktacja</vt:lpstr>
      <vt:lpstr>LO_PD</vt:lpstr>
      <vt:lpstr>LO_projekty COVID</vt:lpstr>
      <vt:lpstr>LO_ewaluacja</vt:lpstr>
      <vt:lpstr>LO_wskaźniki</vt:lpstr>
      <vt:lpstr>listy</vt:lpstr>
      <vt:lpstr>LO_alokacja_kontraktacja!Obszar_wydruku</vt:lpstr>
      <vt:lpstr>LO_ewaluacja!Obszar_wydruku</vt:lpstr>
      <vt:lpstr>LO_PD!Obszar_wydruku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dcterms:created xsi:type="dcterms:W3CDTF">2017-09-14T07:20:33Z</dcterms:created>
  <dcterms:modified xsi:type="dcterms:W3CDTF">2024-08-06T13:10:31Z</dcterms:modified>
</cp:coreProperties>
</file>